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jmasv\chiiki\chiiki1\起案\2020起案(R02度)\"/>
    </mc:Choice>
  </mc:AlternateContent>
  <xr:revisionPtr revIDLastSave="0" documentId="13_ncr:1_{07D1A5E1-8A38-421A-8BDD-B2838A8A19FF}" xr6:coauthVersionLast="45" xr6:coauthVersionMax="45" xr10:uidLastSave="{00000000-0000-0000-0000-000000000000}"/>
  <bookViews>
    <workbookView xWindow="60" yWindow="225" windowWidth="19185" windowHeight="14445" xr2:uid="{00000000-000D-0000-FFFF-FFFF00000000}"/>
  </bookViews>
  <sheets>
    <sheet name="入力" sheetId="5" r:id="rId1"/>
    <sheet name="結果出力" sheetId="12" r:id="rId2"/>
    <sheet name="入力例" sheetId="20" r:id="rId3"/>
    <sheet name="確保料単価設定" sheetId="16" state="hidden" r:id="rId4"/>
    <sheet name="空床確保料計算" sheetId="18" state="hidden" r:id="rId5"/>
  </sheets>
  <definedNames>
    <definedName name="_xlnm.Print_Area" localSheetId="1">結果出力!$A$1:$D$13</definedName>
    <definedName name="_xlnm.Print_Area" localSheetId="0">入力!$A$1:$I$72</definedName>
    <definedName name="_xlnm.Print_Area" localSheetId="2">入力例!$A$1:$I$72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12" l="1"/>
  <c r="F24" i="5" l="1"/>
  <c r="G24" i="5"/>
  <c r="H24" i="5"/>
  <c r="F26" i="5"/>
  <c r="G26" i="5"/>
  <c r="H26" i="5"/>
  <c r="H26" i="20"/>
  <c r="G26" i="20"/>
  <c r="F26" i="20"/>
  <c r="H24" i="20"/>
  <c r="G24" i="20"/>
  <c r="F24" i="20"/>
  <c r="B8" i="12"/>
  <c r="J31" i="18" l="1"/>
  <c r="J32" i="18"/>
  <c r="J33" i="18"/>
  <c r="J34" i="18"/>
  <c r="J35" i="18"/>
  <c r="J36" i="18"/>
  <c r="J37" i="18"/>
  <c r="J38" i="18"/>
  <c r="J39" i="18"/>
  <c r="J40" i="18"/>
  <c r="J41" i="18"/>
  <c r="J42" i="18"/>
  <c r="J43" i="18"/>
  <c r="J44" i="18"/>
  <c r="J45" i="18"/>
  <c r="J46" i="18"/>
  <c r="J47" i="18"/>
  <c r="J48" i="18"/>
  <c r="J49" i="18"/>
  <c r="J30" i="18"/>
  <c r="G31" i="18"/>
  <c r="G32" i="18"/>
  <c r="G33" i="18"/>
  <c r="G34" i="18"/>
  <c r="G35" i="18"/>
  <c r="G36" i="18"/>
  <c r="G37" i="18"/>
  <c r="G38" i="18"/>
  <c r="G39" i="18"/>
  <c r="G40" i="18"/>
  <c r="G41" i="18"/>
  <c r="G42" i="18"/>
  <c r="G43" i="18"/>
  <c r="G44" i="18"/>
  <c r="G45" i="18"/>
  <c r="G46" i="18"/>
  <c r="G47" i="18"/>
  <c r="G48" i="18"/>
  <c r="G49" i="18"/>
  <c r="G30" i="18"/>
  <c r="D31" i="18"/>
  <c r="D32" i="18"/>
  <c r="D33" i="18"/>
  <c r="D34" i="18"/>
  <c r="D35" i="18"/>
  <c r="D36" i="18"/>
  <c r="D37" i="18"/>
  <c r="D38" i="18"/>
  <c r="D39" i="18"/>
  <c r="D40" i="18"/>
  <c r="D41" i="18"/>
  <c r="D42" i="18"/>
  <c r="D43" i="18"/>
  <c r="D44" i="18"/>
  <c r="D45" i="18"/>
  <c r="D46" i="18"/>
  <c r="D47" i="18"/>
  <c r="D48" i="18"/>
  <c r="D49" i="18"/>
  <c r="D30" i="18"/>
  <c r="J5" i="18"/>
  <c r="J6" i="18"/>
  <c r="J7" i="18"/>
  <c r="J8" i="18"/>
  <c r="J9" i="18"/>
  <c r="J10" i="18"/>
  <c r="J11" i="18"/>
  <c r="J12" i="18"/>
  <c r="J13" i="18"/>
  <c r="J14" i="18"/>
  <c r="J15" i="18"/>
  <c r="J16" i="18"/>
  <c r="J17" i="18"/>
  <c r="J18" i="18"/>
  <c r="J19" i="18"/>
  <c r="J20" i="18"/>
  <c r="J21" i="18"/>
  <c r="J22" i="18"/>
  <c r="J23" i="18"/>
  <c r="J4" i="18"/>
  <c r="G5" i="18"/>
  <c r="G6" i="18"/>
  <c r="G7" i="18"/>
  <c r="G8" i="18"/>
  <c r="G9" i="18"/>
  <c r="G10" i="18"/>
  <c r="G11" i="18"/>
  <c r="G12" i="18"/>
  <c r="G13" i="18"/>
  <c r="G14" i="18"/>
  <c r="G15" i="18"/>
  <c r="G16" i="18"/>
  <c r="G17" i="18"/>
  <c r="G18" i="18"/>
  <c r="G19" i="18"/>
  <c r="G20" i="18"/>
  <c r="G21" i="18"/>
  <c r="G22" i="18"/>
  <c r="G23" i="18"/>
  <c r="G4" i="18"/>
  <c r="D5" i="18"/>
  <c r="D6" i="18"/>
  <c r="D7" i="18"/>
  <c r="D8" i="18"/>
  <c r="D9" i="18"/>
  <c r="D10" i="18"/>
  <c r="D11" i="18"/>
  <c r="D12" i="18"/>
  <c r="D13" i="18"/>
  <c r="D14" i="18"/>
  <c r="D15" i="18"/>
  <c r="D16" i="18"/>
  <c r="D17" i="18"/>
  <c r="D18" i="18"/>
  <c r="D19" i="18"/>
  <c r="D20" i="18"/>
  <c r="D21" i="18"/>
  <c r="D22" i="18"/>
  <c r="D23" i="18"/>
  <c r="D4" i="18"/>
  <c r="N4" i="18" s="1"/>
  <c r="M31" i="18" l="1"/>
  <c r="M32" i="18"/>
  <c r="M33" i="18"/>
  <c r="M34" i="18"/>
  <c r="M35" i="18"/>
  <c r="M36" i="18"/>
  <c r="M37" i="18"/>
  <c r="M38" i="18"/>
  <c r="M39" i="18"/>
  <c r="M40" i="18"/>
  <c r="M41" i="18"/>
  <c r="M42" i="18"/>
  <c r="M43" i="18"/>
  <c r="M44" i="18"/>
  <c r="M45" i="18"/>
  <c r="M46" i="18"/>
  <c r="M47" i="18"/>
  <c r="M48" i="18"/>
  <c r="M49" i="18"/>
  <c r="M30" i="18"/>
  <c r="M4" i="18"/>
  <c r="C31" i="18"/>
  <c r="C32" i="18"/>
  <c r="C33" i="18"/>
  <c r="C34" i="18"/>
  <c r="C35" i="18"/>
  <c r="C36" i="18"/>
  <c r="C37" i="18"/>
  <c r="C38" i="18"/>
  <c r="C39" i="18"/>
  <c r="C40" i="18"/>
  <c r="C41" i="18"/>
  <c r="C42" i="18"/>
  <c r="C43" i="18"/>
  <c r="C44" i="18"/>
  <c r="C45" i="18"/>
  <c r="C46" i="18"/>
  <c r="C47" i="18"/>
  <c r="C48" i="18"/>
  <c r="C49" i="18"/>
  <c r="C30" i="18"/>
  <c r="C4" i="18"/>
  <c r="B31" i="18"/>
  <c r="B32" i="18"/>
  <c r="K32" i="18" s="1"/>
  <c r="B33" i="18"/>
  <c r="B34" i="18"/>
  <c r="H34" i="18" s="1"/>
  <c r="I34" i="18" s="1"/>
  <c r="B35" i="18"/>
  <c r="H35" i="18" s="1"/>
  <c r="I35" i="18" s="1"/>
  <c r="B36" i="18"/>
  <c r="K36" i="18" s="1"/>
  <c r="L36" i="18" s="1"/>
  <c r="B37" i="18"/>
  <c r="H37" i="18" s="1"/>
  <c r="B38" i="18"/>
  <c r="H38" i="18" s="1"/>
  <c r="I38" i="18" s="1"/>
  <c r="B39" i="18"/>
  <c r="E39" i="18" s="1"/>
  <c r="F39" i="18" s="1"/>
  <c r="B40" i="18"/>
  <c r="K40" i="18" s="1"/>
  <c r="L40" i="18" s="1"/>
  <c r="B41" i="18"/>
  <c r="H41" i="18" s="1"/>
  <c r="B42" i="18"/>
  <c r="H42" i="18" s="1"/>
  <c r="I42" i="18" s="1"/>
  <c r="B43" i="18"/>
  <c r="H43" i="18" s="1"/>
  <c r="I43" i="18" s="1"/>
  <c r="B44" i="18"/>
  <c r="K44" i="18" s="1"/>
  <c r="L44" i="18" s="1"/>
  <c r="B45" i="18"/>
  <c r="H45" i="18" s="1"/>
  <c r="B46" i="18"/>
  <c r="H46" i="18" s="1"/>
  <c r="I46" i="18" s="1"/>
  <c r="B47" i="18"/>
  <c r="E47" i="18" s="1"/>
  <c r="F47" i="18" s="1"/>
  <c r="B48" i="18"/>
  <c r="K48" i="18" s="1"/>
  <c r="L48" i="18" s="1"/>
  <c r="B49" i="18"/>
  <c r="K49" i="18" s="1"/>
  <c r="B30" i="18"/>
  <c r="B4" i="18"/>
  <c r="M5" i="18"/>
  <c r="M6" i="18"/>
  <c r="M7" i="18"/>
  <c r="M8" i="18"/>
  <c r="M9" i="18"/>
  <c r="M10" i="18"/>
  <c r="M11" i="18"/>
  <c r="M12" i="18"/>
  <c r="M13" i="18"/>
  <c r="M14" i="18"/>
  <c r="M15" i="18"/>
  <c r="M16" i="18"/>
  <c r="M17" i="18"/>
  <c r="M18" i="18"/>
  <c r="M19" i="18"/>
  <c r="M20" i="18"/>
  <c r="M21" i="18"/>
  <c r="M22" i="18"/>
  <c r="M23" i="18"/>
  <c r="N6" i="18"/>
  <c r="N11" i="18"/>
  <c r="N14" i="18"/>
  <c r="N15" i="18"/>
  <c r="N18" i="18"/>
  <c r="N19" i="18"/>
  <c r="N22" i="18"/>
  <c r="N23" i="18"/>
  <c r="C5" i="18"/>
  <c r="C6" i="18"/>
  <c r="C7" i="18"/>
  <c r="C8" i="18"/>
  <c r="C9" i="18"/>
  <c r="C10" i="18"/>
  <c r="C11" i="18"/>
  <c r="C12" i="18"/>
  <c r="C13" i="18"/>
  <c r="C14" i="18"/>
  <c r="C15" i="18"/>
  <c r="C16" i="18"/>
  <c r="C17" i="18"/>
  <c r="C18" i="18"/>
  <c r="C19" i="18"/>
  <c r="C20" i="18"/>
  <c r="C21" i="18"/>
  <c r="C22" i="18"/>
  <c r="C23" i="18"/>
  <c r="B5" i="18"/>
  <c r="B6" i="18"/>
  <c r="K6" i="18" s="1"/>
  <c r="B7" i="18"/>
  <c r="B8" i="18"/>
  <c r="B9" i="18"/>
  <c r="B10" i="18"/>
  <c r="K10" i="18" s="1"/>
  <c r="B11" i="18"/>
  <c r="K11" i="18" s="1"/>
  <c r="L11" i="18" s="1"/>
  <c r="B12" i="18"/>
  <c r="K12" i="18" s="1"/>
  <c r="B13" i="18"/>
  <c r="H13" i="18" s="1"/>
  <c r="B14" i="18"/>
  <c r="H14" i="18" s="1"/>
  <c r="B15" i="18"/>
  <c r="K15" i="18" s="1"/>
  <c r="L15" i="18" s="1"/>
  <c r="B16" i="18"/>
  <c r="K16" i="18" s="1"/>
  <c r="B17" i="18"/>
  <c r="H17" i="18" s="1"/>
  <c r="B18" i="18"/>
  <c r="H18" i="18" s="1"/>
  <c r="B19" i="18"/>
  <c r="K19" i="18" s="1"/>
  <c r="L19" i="18" s="1"/>
  <c r="B20" i="18"/>
  <c r="K20" i="18" s="1"/>
  <c r="B21" i="18"/>
  <c r="H21" i="18" s="1"/>
  <c r="B22" i="18"/>
  <c r="H22" i="18" s="1"/>
  <c r="B23" i="18"/>
  <c r="K23" i="18" s="1"/>
  <c r="L20" i="18" l="1"/>
  <c r="L16" i="18"/>
  <c r="I21" i="18"/>
  <c r="I17" i="18"/>
  <c r="I13" i="18"/>
  <c r="I14" i="18"/>
  <c r="L10" i="18"/>
  <c r="L6" i="18"/>
  <c r="I18" i="18"/>
  <c r="I22" i="18"/>
  <c r="I45" i="18"/>
  <c r="I41" i="18"/>
  <c r="I37" i="18"/>
  <c r="O18" i="18"/>
  <c r="P18" i="18" s="1"/>
  <c r="K43" i="18"/>
  <c r="L43" i="18" s="1"/>
  <c r="K39" i="18"/>
  <c r="L39" i="18" s="1"/>
  <c r="L12" i="18"/>
  <c r="K22" i="18"/>
  <c r="L22" i="18" s="1"/>
  <c r="E45" i="18"/>
  <c r="F45" i="18" s="1"/>
  <c r="K35" i="18"/>
  <c r="L35" i="18" s="1"/>
  <c r="E12" i="18"/>
  <c r="F12" i="18" s="1"/>
  <c r="K18" i="18"/>
  <c r="L18" i="18" s="1"/>
  <c r="K47" i="18"/>
  <c r="L47" i="18" s="1"/>
  <c r="H48" i="18"/>
  <c r="I48" i="18" s="1"/>
  <c r="H44" i="18"/>
  <c r="I44" i="18" s="1"/>
  <c r="H40" i="18"/>
  <c r="I40" i="18" s="1"/>
  <c r="H36" i="18"/>
  <c r="I36" i="18" s="1"/>
  <c r="E41" i="18"/>
  <c r="F41" i="18" s="1"/>
  <c r="H47" i="18"/>
  <c r="I47" i="18" s="1"/>
  <c r="H39" i="18"/>
  <c r="I39" i="18" s="1"/>
  <c r="K46" i="18"/>
  <c r="L46" i="18" s="1"/>
  <c r="K42" i="18"/>
  <c r="L42" i="18" s="1"/>
  <c r="K38" i="18"/>
  <c r="L38" i="18" s="1"/>
  <c r="K34" i="18"/>
  <c r="L34" i="18" s="1"/>
  <c r="K45" i="18"/>
  <c r="L45" i="18" s="1"/>
  <c r="K41" i="18"/>
  <c r="L41" i="18" s="1"/>
  <c r="K37" i="18"/>
  <c r="L37" i="18" s="1"/>
  <c r="E37" i="18"/>
  <c r="F37" i="18" s="1"/>
  <c r="K13" i="18"/>
  <c r="L13" i="18" s="1"/>
  <c r="O22" i="18"/>
  <c r="P22" i="18" s="1"/>
  <c r="E16" i="18"/>
  <c r="F16" i="18" s="1"/>
  <c r="O11" i="18"/>
  <c r="P11" i="18" s="1"/>
  <c r="H20" i="18"/>
  <c r="I20" i="18" s="1"/>
  <c r="H16" i="18"/>
  <c r="I16" i="18" s="1"/>
  <c r="H12" i="18"/>
  <c r="I12" i="18" s="1"/>
  <c r="K21" i="18"/>
  <c r="L21" i="18" s="1"/>
  <c r="K17" i="18"/>
  <c r="L17" i="18" s="1"/>
  <c r="K14" i="18"/>
  <c r="L14" i="18" s="1"/>
  <c r="E20" i="18"/>
  <c r="F20" i="18" s="1"/>
  <c r="O15" i="18"/>
  <c r="P15" i="18" s="1"/>
  <c r="O6" i="18"/>
  <c r="P6" i="18" s="1"/>
  <c r="H19" i="18"/>
  <c r="I19" i="18" s="1"/>
  <c r="H15" i="18"/>
  <c r="I15" i="18" s="1"/>
  <c r="H11" i="18"/>
  <c r="I11" i="18" s="1"/>
  <c r="O19" i="18"/>
  <c r="P19" i="18" s="1"/>
  <c r="O14" i="18"/>
  <c r="P14" i="18" s="1"/>
  <c r="H10" i="18"/>
  <c r="I10" i="18" s="1"/>
  <c r="E49" i="18"/>
  <c r="F49" i="18" s="1"/>
  <c r="H49" i="18"/>
  <c r="I49" i="18" s="1"/>
  <c r="L49" i="18"/>
  <c r="H23" i="18"/>
  <c r="I23" i="18" s="1"/>
  <c r="O23" i="18"/>
  <c r="P23" i="18" s="1"/>
  <c r="L23" i="18"/>
  <c r="E31" i="18"/>
  <c r="F31" i="18" s="1"/>
  <c r="H6" i="18"/>
  <c r="I6" i="18" s="1"/>
  <c r="N46" i="18"/>
  <c r="O46" i="18" s="1"/>
  <c r="P46" i="18" s="1"/>
  <c r="N42" i="18"/>
  <c r="O42" i="18" s="1"/>
  <c r="P42" i="18" s="1"/>
  <c r="N38" i="18"/>
  <c r="O38" i="18" s="1"/>
  <c r="P38" i="18" s="1"/>
  <c r="N34" i="18"/>
  <c r="O34" i="18" s="1"/>
  <c r="P34" i="18" s="1"/>
  <c r="N21" i="18"/>
  <c r="O21" i="18" s="1"/>
  <c r="P21" i="18" s="1"/>
  <c r="N17" i="18"/>
  <c r="O17" i="18" s="1"/>
  <c r="P17" i="18" s="1"/>
  <c r="N13" i="18"/>
  <c r="O13" i="18" s="1"/>
  <c r="P13" i="18" s="1"/>
  <c r="N9" i="18"/>
  <c r="O9" i="18" s="1"/>
  <c r="P9" i="18" s="1"/>
  <c r="N5" i="18"/>
  <c r="O5" i="18" s="1"/>
  <c r="P5" i="18" s="1"/>
  <c r="E22" i="18"/>
  <c r="F22" i="18" s="1"/>
  <c r="E14" i="18"/>
  <c r="F14" i="18" s="1"/>
  <c r="H31" i="18"/>
  <c r="I31" i="18" s="1"/>
  <c r="E30" i="18"/>
  <c r="F30" i="18" s="1"/>
  <c r="H30" i="18"/>
  <c r="I30" i="18" s="1"/>
  <c r="K31" i="18"/>
  <c r="L31" i="18" s="1"/>
  <c r="H33" i="18"/>
  <c r="I33" i="18" s="1"/>
  <c r="K30" i="18"/>
  <c r="L30" i="18" s="1"/>
  <c r="E33" i="18"/>
  <c r="F33" i="18" s="1"/>
  <c r="H32" i="18"/>
  <c r="I32" i="18" s="1"/>
  <c r="K33" i="18"/>
  <c r="L33" i="18" s="1"/>
  <c r="L32" i="18"/>
  <c r="N7" i="18"/>
  <c r="O7" i="18" s="1"/>
  <c r="P7" i="18" s="1"/>
  <c r="N10" i="18"/>
  <c r="O10" i="18" s="1"/>
  <c r="P10" i="18" s="1"/>
  <c r="E6" i="18"/>
  <c r="F6" i="18" s="1"/>
  <c r="H4" i="18"/>
  <c r="I4" i="18" s="1"/>
  <c r="H9" i="18"/>
  <c r="I9" i="18" s="1"/>
  <c r="H5" i="18"/>
  <c r="I5" i="18" s="1"/>
  <c r="K9" i="18"/>
  <c r="L9" i="18" s="1"/>
  <c r="K5" i="18"/>
  <c r="L5" i="18" s="1"/>
  <c r="E8" i="18"/>
  <c r="F8" i="18" s="1"/>
  <c r="K4" i="18"/>
  <c r="L4" i="18" s="1"/>
  <c r="H8" i="18"/>
  <c r="I8" i="18" s="1"/>
  <c r="K8" i="18"/>
  <c r="L8" i="18" s="1"/>
  <c r="H7" i="18"/>
  <c r="I7" i="18" s="1"/>
  <c r="K7" i="18"/>
  <c r="L7" i="18" s="1"/>
  <c r="N47" i="18"/>
  <c r="O47" i="18" s="1"/>
  <c r="P47" i="18" s="1"/>
  <c r="N43" i="18"/>
  <c r="O43" i="18" s="1"/>
  <c r="P43" i="18" s="1"/>
  <c r="N39" i="18"/>
  <c r="O39" i="18" s="1"/>
  <c r="P39" i="18" s="1"/>
  <c r="N35" i="18"/>
  <c r="O35" i="18" s="1"/>
  <c r="P35" i="18" s="1"/>
  <c r="N31" i="18"/>
  <c r="O31" i="18" s="1"/>
  <c r="P31" i="18" s="1"/>
  <c r="N48" i="18"/>
  <c r="O48" i="18" s="1"/>
  <c r="P48" i="18" s="1"/>
  <c r="N44" i="18"/>
  <c r="O44" i="18" s="1"/>
  <c r="P44" i="18" s="1"/>
  <c r="N40" i="18"/>
  <c r="O40" i="18" s="1"/>
  <c r="P40" i="18" s="1"/>
  <c r="N36" i="18"/>
  <c r="O36" i="18" s="1"/>
  <c r="P36" i="18" s="1"/>
  <c r="N32" i="18"/>
  <c r="O32" i="18" s="1"/>
  <c r="P32" i="18" s="1"/>
  <c r="O4" i="18"/>
  <c r="P4" i="18" s="1"/>
  <c r="E19" i="18"/>
  <c r="F19" i="18" s="1"/>
  <c r="E11" i="18"/>
  <c r="F11" i="18" s="1"/>
  <c r="E44" i="18"/>
  <c r="F44" i="18" s="1"/>
  <c r="E36" i="18"/>
  <c r="F36" i="18" s="1"/>
  <c r="E18" i="18"/>
  <c r="F18" i="18" s="1"/>
  <c r="E10" i="18"/>
  <c r="F10" i="18" s="1"/>
  <c r="E43" i="18"/>
  <c r="F43" i="18" s="1"/>
  <c r="Q43" i="18" s="1"/>
  <c r="E35" i="18"/>
  <c r="F35" i="18" s="1"/>
  <c r="E23" i="18"/>
  <c r="F23" i="18" s="1"/>
  <c r="E15" i="18"/>
  <c r="F15" i="18" s="1"/>
  <c r="E7" i="18"/>
  <c r="F7" i="18" s="1"/>
  <c r="E48" i="18"/>
  <c r="F48" i="18" s="1"/>
  <c r="E40" i="18"/>
  <c r="F40" i="18" s="1"/>
  <c r="E32" i="18"/>
  <c r="F32" i="18" s="1"/>
  <c r="N12" i="18"/>
  <c r="O12" i="18" s="1"/>
  <c r="P12" i="18" s="1"/>
  <c r="N41" i="18"/>
  <c r="O41" i="18" s="1"/>
  <c r="P41" i="18" s="1"/>
  <c r="N16" i="18"/>
  <c r="O16" i="18" s="1"/>
  <c r="P16" i="18" s="1"/>
  <c r="N45" i="18"/>
  <c r="O45" i="18" s="1"/>
  <c r="P45" i="18" s="1"/>
  <c r="N33" i="18"/>
  <c r="O33" i="18" s="1"/>
  <c r="P33" i="18" s="1"/>
  <c r="E21" i="18"/>
  <c r="F21" i="18" s="1"/>
  <c r="E17" i="18"/>
  <c r="F17" i="18" s="1"/>
  <c r="E13" i="18"/>
  <c r="F13" i="18" s="1"/>
  <c r="E9" i="18"/>
  <c r="F9" i="18" s="1"/>
  <c r="E5" i="18"/>
  <c r="F5" i="18" s="1"/>
  <c r="E46" i="18"/>
  <c r="F46" i="18" s="1"/>
  <c r="E42" i="18"/>
  <c r="F42" i="18" s="1"/>
  <c r="E38" i="18"/>
  <c r="F38" i="18" s="1"/>
  <c r="E34" i="18"/>
  <c r="F34" i="18" s="1"/>
  <c r="N20" i="18"/>
  <c r="O20" i="18" s="1"/>
  <c r="P20" i="18" s="1"/>
  <c r="N8" i="18"/>
  <c r="O8" i="18" s="1"/>
  <c r="P8" i="18" s="1"/>
  <c r="N49" i="18"/>
  <c r="O49" i="18" s="1"/>
  <c r="P49" i="18" s="1"/>
  <c r="N37" i="18"/>
  <c r="O37" i="18" s="1"/>
  <c r="P37" i="18" s="1"/>
  <c r="N30" i="18"/>
  <c r="O30" i="18" s="1"/>
  <c r="P30" i="18" s="1"/>
  <c r="E4" i="18"/>
  <c r="F4" i="18" s="1"/>
  <c r="Q20" i="18" l="1"/>
  <c r="Q16" i="18"/>
  <c r="Q11" i="18"/>
  <c r="Q46" i="18"/>
  <c r="Q18" i="18"/>
  <c r="Q21" i="18"/>
  <c r="Q14" i="18"/>
  <c r="Q45" i="18"/>
  <c r="Q19" i="18"/>
  <c r="Q6" i="18"/>
  <c r="Q41" i="18"/>
  <c r="Q36" i="18"/>
  <c r="Q47" i="18"/>
  <c r="Q34" i="18"/>
  <c r="Q39" i="18"/>
  <c r="Q37" i="18"/>
  <c r="Q40" i="18"/>
  <c r="Q12" i="18"/>
  <c r="Q22" i="18"/>
  <c r="Q13" i="18"/>
  <c r="Q15" i="18"/>
  <c r="Q49" i="18"/>
  <c r="Q38" i="18"/>
  <c r="Q23" i="18"/>
  <c r="Q42" i="18"/>
  <c r="Q17" i="18"/>
  <c r="Q48" i="18"/>
  <c r="Q31" i="18"/>
  <c r="Q7" i="18"/>
  <c r="Q44" i="18"/>
  <c r="Q10" i="18"/>
  <c r="Q4" i="18"/>
  <c r="Q5" i="18"/>
  <c r="Q32" i="18"/>
  <c r="Q35" i="18"/>
  <c r="Q8" i="18"/>
  <c r="Q33" i="18"/>
  <c r="Q9" i="18"/>
  <c r="Q30" i="18"/>
  <c r="Q50" i="18" l="1"/>
  <c r="Q24" i="18"/>
  <c r="Q52" i="18" l="1"/>
  <c r="B4"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watanabe</author>
  </authors>
  <commentList>
    <comment ref="D10" authorId="0" shapeId="0" xr:uid="{00000000-0006-0000-0200-000001000000}">
      <text>
        <r>
          <rPr>
            <sz val="9"/>
            <color indexed="81"/>
            <rFont val="MS P ゴシック"/>
            <family val="3"/>
            <charset val="128"/>
          </rPr>
          <t>開始日は2020/04/01以降</t>
        </r>
      </text>
    </comment>
    <comment ref="D12" authorId="0" shapeId="0" xr:uid="{00000000-0006-0000-0200-000002000000}">
      <text>
        <r>
          <rPr>
            <sz val="9"/>
            <color indexed="81"/>
            <rFont val="MS P ゴシック"/>
            <family val="3"/>
            <charset val="128"/>
          </rPr>
          <t>現在も指定が続いている場合でも、必ず記入日の日付を入力（計算上必要なため）</t>
        </r>
      </text>
    </comment>
    <comment ref="D19" authorId="0" shapeId="0" xr:uid="{00000000-0006-0000-0200-000003000000}">
      <text>
        <r>
          <rPr>
            <sz val="9"/>
            <color indexed="81"/>
            <rFont val="MS P ゴシック"/>
            <family val="3"/>
            <charset val="128"/>
          </rPr>
          <t>救命救急センター、二次救急医療機関、総合周産期母子医療センター、地域周産期母子医療センター、小児中核病院、小児地域医療センター、小児地域支援病院等に該当する場合は「該当」を選択</t>
        </r>
      </text>
    </comment>
    <comment ref="B23" authorId="0" shapeId="0" xr:uid="{00000000-0006-0000-0200-000004000000}">
      <text>
        <r>
          <rPr>
            <sz val="9"/>
            <color indexed="81"/>
            <rFont val="MS P ゴシック"/>
            <family val="3"/>
            <charset val="128"/>
          </rPr>
          <t>一般病棟入院基本料（急性期一般入院料等）のうち、重症・中等症の患者用の病棟に該当しないものは、「その他」を選択</t>
        </r>
      </text>
    </comment>
    <comment ref="D23" authorId="0" shapeId="0" xr:uid="{00000000-0006-0000-0200-000005000000}">
      <text>
        <r>
          <rPr>
            <sz val="9"/>
            <color indexed="81"/>
            <rFont val="MS P ゴシック"/>
            <family val="3"/>
            <charset val="128"/>
          </rPr>
          <t>開始日は2020/04/01以降</t>
        </r>
      </text>
    </comment>
    <comment ref="I23" authorId="0" shapeId="0" xr:uid="{00000000-0006-0000-0200-000006000000}">
      <text>
        <r>
          <rPr>
            <sz val="9"/>
            <color indexed="81"/>
            <rFont val="MS P ゴシック"/>
            <family val="3"/>
            <charset val="128"/>
          </rPr>
          <t>重点医療機関又は協力医療機関に指定されていない期間に受け入れた延患者数を入力</t>
        </r>
      </text>
    </comment>
    <comment ref="E27" authorId="0" shapeId="0" xr:uid="{00000000-0006-0000-0200-000007000000}">
      <text>
        <r>
          <rPr>
            <sz val="9"/>
            <color indexed="81"/>
            <rFont val="MS P ゴシック"/>
            <family val="3"/>
            <charset val="128"/>
          </rPr>
          <t>現在も指定が続いている場合でも、必ず記入日の日付を入力（計算上必要なため）</t>
        </r>
      </text>
    </comment>
    <comment ref="B52" authorId="0" shapeId="0" xr:uid="{00000000-0006-0000-0200-000008000000}">
      <text>
        <r>
          <rPr>
            <sz val="9"/>
            <color indexed="81"/>
            <rFont val="MS P ゴシック"/>
            <family val="3"/>
            <charset val="128"/>
          </rPr>
          <t>一般病棟入院基本料（急性期一般入院料等）のうち、重症・中等症の患者用の病棟に該当しないものは、「その他」を選択</t>
        </r>
      </text>
    </comment>
    <comment ref="D52" authorId="0" shapeId="0" xr:uid="{00000000-0006-0000-0200-000009000000}">
      <text>
        <r>
          <rPr>
            <sz val="9"/>
            <color indexed="81"/>
            <rFont val="MS P ゴシック"/>
            <family val="3"/>
            <charset val="128"/>
          </rPr>
          <t>開始日は2020/04/01以降</t>
        </r>
      </text>
    </comment>
    <comment ref="E53" authorId="0" shapeId="0" xr:uid="{00000000-0006-0000-0200-00000A000000}">
      <text>
        <r>
          <rPr>
            <sz val="9"/>
            <color indexed="81"/>
            <rFont val="MS P ゴシック"/>
            <family val="3"/>
            <charset val="128"/>
          </rPr>
          <t>現在も指定が続いている場合でも、必ず記入日の日付を入力（計算上必要なため）</t>
        </r>
      </text>
    </comment>
  </commentList>
</comments>
</file>

<file path=xl/sharedStrings.xml><?xml version="1.0" encoding="utf-8"?>
<sst xmlns="http://schemas.openxmlformats.org/spreadsheetml/2006/main" count="154" uniqueCount="73">
  <si>
    <t>合計</t>
    <rPh sb="0" eb="2">
      <t>ゴウケイ</t>
    </rPh>
    <phoneticPr fontId="1"/>
  </si>
  <si>
    <t>許可病床数</t>
    <rPh sb="0" eb="2">
      <t>キョカ</t>
    </rPh>
    <rPh sb="2" eb="5">
      <t>ビョウショウスウ</t>
    </rPh>
    <phoneticPr fontId="1"/>
  </si>
  <si>
    <t>単価</t>
    <rPh sb="0" eb="2">
      <t>タンカ</t>
    </rPh>
    <phoneticPr fontId="1"/>
  </si>
  <si>
    <t>小計</t>
    <rPh sb="0" eb="2">
      <t>ショウケイ</t>
    </rPh>
    <phoneticPr fontId="1"/>
  </si>
  <si>
    <t>病棟種別</t>
    <rPh sb="0" eb="2">
      <t>ビョウトウ</t>
    </rPh>
    <rPh sb="2" eb="4">
      <t>シュベツ</t>
    </rPh>
    <phoneticPr fontId="1"/>
  </si>
  <si>
    <t>⇒</t>
    <phoneticPr fontId="1"/>
  </si>
  <si>
    <t>円</t>
    <rPh sb="0" eb="1">
      <t>エン</t>
    </rPh>
    <phoneticPr fontId="1"/>
  </si>
  <si>
    <t>日数</t>
    <rPh sb="0" eb="2">
      <t>ニッスウ</t>
    </rPh>
    <phoneticPr fontId="1"/>
  </si>
  <si>
    <t>No</t>
    <phoneticPr fontId="1"/>
  </si>
  <si>
    <t>その他</t>
    <rPh sb="2" eb="3">
      <t>ホカ</t>
    </rPh>
    <phoneticPr fontId="1"/>
  </si>
  <si>
    <t>ICU</t>
    <phoneticPr fontId="1"/>
  </si>
  <si>
    <t>HCU</t>
    <phoneticPr fontId="1"/>
  </si>
  <si>
    <t>空床確保料、単価</t>
    <rPh sb="0" eb="2">
      <t>クウショウ</t>
    </rPh>
    <rPh sb="2" eb="4">
      <t>カクホ</t>
    </rPh>
    <rPh sb="4" eb="5">
      <t>リョウ</t>
    </rPh>
    <rPh sb="6" eb="8">
      <t>タンカ</t>
    </rPh>
    <phoneticPr fontId="1"/>
  </si>
  <si>
    <t>重点・協力</t>
    <rPh sb="0" eb="2">
      <t>ジュウテン</t>
    </rPh>
    <rPh sb="3" eb="5">
      <t>キョウリョク</t>
    </rPh>
    <phoneticPr fontId="1"/>
  </si>
  <si>
    <t>重点・協力でない</t>
    <rPh sb="0" eb="2">
      <t>ジュウテン</t>
    </rPh>
    <rPh sb="3" eb="5">
      <t>キョウリョク</t>
    </rPh>
    <phoneticPr fontId="1"/>
  </si>
  <si>
    <t>療養</t>
    <rPh sb="0" eb="2">
      <t>リョウヨウ</t>
    </rPh>
    <phoneticPr fontId="1"/>
  </si>
  <si>
    <t>１．貴院の基礎情報について</t>
    <rPh sb="2" eb="4">
      <t>キイン</t>
    </rPh>
    <rPh sb="5" eb="7">
      <t>キソ</t>
    </rPh>
    <rPh sb="7" eb="9">
      <t>ジョウホウ</t>
    </rPh>
    <phoneticPr fontId="1"/>
  </si>
  <si>
    <t>コロナ受け入れのための体制確保のために休床した病床（病棟単位で記載）</t>
    <rPh sb="26" eb="28">
      <t>ビョウトウ</t>
    </rPh>
    <rPh sb="28" eb="30">
      <t>タンイ</t>
    </rPh>
    <rPh sb="31" eb="33">
      <t>キサイ</t>
    </rPh>
    <phoneticPr fontId="1"/>
  </si>
  <si>
    <t>休止病床数</t>
    <rPh sb="0" eb="2">
      <t>キュウシ</t>
    </rPh>
    <rPh sb="2" eb="5">
      <t>ビョウショウスウ</t>
    </rPh>
    <phoneticPr fontId="1"/>
  </si>
  <si>
    <t>新型コロナ患者受け入れ有無</t>
    <rPh sb="0" eb="2">
      <t>シンガタ</t>
    </rPh>
    <rPh sb="5" eb="7">
      <t>カンジャ</t>
    </rPh>
    <rPh sb="7" eb="8">
      <t>ウ</t>
    </rPh>
    <rPh sb="9" eb="10">
      <t>イ</t>
    </rPh>
    <rPh sb="11" eb="13">
      <t>ウム</t>
    </rPh>
    <phoneticPr fontId="1"/>
  </si>
  <si>
    <t>救急医療等を担う医療機関に該当するか否か</t>
    <rPh sb="0" eb="2">
      <t>キュウキュウ</t>
    </rPh>
    <rPh sb="2" eb="4">
      <t>イリョウ</t>
    </rPh>
    <rPh sb="4" eb="5">
      <t>トウ</t>
    </rPh>
    <rPh sb="6" eb="7">
      <t>ニナ</t>
    </rPh>
    <rPh sb="8" eb="10">
      <t>イリョウ</t>
    </rPh>
    <rPh sb="10" eb="12">
      <t>キカン</t>
    </rPh>
    <rPh sb="13" eb="15">
      <t>ガイトウ</t>
    </rPh>
    <rPh sb="18" eb="19">
      <t>イナ</t>
    </rPh>
    <phoneticPr fontId="1"/>
  </si>
  <si>
    <t>⇒</t>
    <phoneticPr fontId="1"/>
  </si>
  <si>
    <t>～</t>
    <phoneticPr fontId="1"/>
  </si>
  <si>
    <t>←期間の開始日（202●/●/●●）</t>
    <rPh sb="1" eb="3">
      <t>キカン</t>
    </rPh>
    <rPh sb="4" eb="7">
      <t>カイシビ</t>
    </rPh>
    <phoneticPr fontId="1"/>
  </si>
  <si>
    <t>←期間の終了日（202●/●/●●）</t>
    <rPh sb="1" eb="3">
      <t>キカン</t>
    </rPh>
    <rPh sb="4" eb="7">
      <t>シュウリョウビ</t>
    </rPh>
    <phoneticPr fontId="1"/>
  </si>
  <si>
    <t>期間①</t>
    <rPh sb="0" eb="2">
      <t>キカン</t>
    </rPh>
    <phoneticPr fontId="1"/>
  </si>
  <si>
    <t>期間②</t>
    <rPh sb="0" eb="2">
      <t>キカン</t>
    </rPh>
    <phoneticPr fontId="1"/>
  </si>
  <si>
    <t>期間③</t>
    <rPh sb="0" eb="2">
      <t>キカン</t>
    </rPh>
    <phoneticPr fontId="1"/>
  </si>
  <si>
    <t>稼働病床数
※コロナ受入のために
確保した稼働病床の数</t>
    <rPh sb="0" eb="2">
      <t>カドウ</t>
    </rPh>
    <rPh sb="2" eb="5">
      <t>ビョウショウスウ</t>
    </rPh>
    <rPh sb="10" eb="12">
      <t>ウケイレ</t>
    </rPh>
    <rPh sb="17" eb="19">
      <t>カクホ</t>
    </rPh>
    <rPh sb="21" eb="23">
      <t>カドウ</t>
    </rPh>
    <rPh sb="23" eb="25">
      <t>ビョウショウ</t>
    </rPh>
    <rPh sb="26" eb="27">
      <t>カズ</t>
    </rPh>
    <phoneticPr fontId="1"/>
  </si>
  <si>
    <t>～</t>
    <phoneticPr fontId="1"/>
  </si>
  <si>
    <t>～</t>
    <phoneticPr fontId="1"/>
  </si>
  <si>
    <t>～</t>
    <phoneticPr fontId="1"/>
  </si>
  <si>
    <t>重症・中等症</t>
    <rPh sb="0" eb="2">
      <t>ジュウショウ</t>
    </rPh>
    <rPh sb="3" eb="6">
      <t>チュウトウショウ</t>
    </rPh>
    <phoneticPr fontId="1"/>
  </si>
  <si>
    <t>⇒</t>
    <phoneticPr fontId="1"/>
  </si>
  <si>
    <t>期間①</t>
    <rPh sb="0" eb="2">
      <t>キカン</t>
    </rPh>
    <phoneticPr fontId="1"/>
  </si>
  <si>
    <t>休止病床</t>
    <rPh sb="0" eb="2">
      <t>キュウシ</t>
    </rPh>
    <rPh sb="2" eb="4">
      <t>ビョウショウ</t>
    </rPh>
    <phoneticPr fontId="1"/>
  </si>
  <si>
    <t>重点or協力 単価</t>
    <rPh sb="0" eb="2">
      <t>ジュウテン</t>
    </rPh>
    <rPh sb="4" eb="6">
      <t>キョウリョク</t>
    </rPh>
    <rPh sb="7" eb="9">
      <t>タンカ</t>
    </rPh>
    <phoneticPr fontId="1"/>
  </si>
  <si>
    <t>期間②</t>
    <rPh sb="0" eb="2">
      <t>キカン</t>
    </rPh>
    <phoneticPr fontId="1"/>
  </si>
  <si>
    <t>期間③</t>
    <rPh sb="0" eb="2">
      <t>キカン</t>
    </rPh>
    <phoneticPr fontId="1"/>
  </si>
  <si>
    <t>重点でも協力でもない</t>
    <rPh sb="0" eb="2">
      <t>ジュウテン</t>
    </rPh>
    <rPh sb="4" eb="6">
      <t>キョウリョク</t>
    </rPh>
    <phoneticPr fontId="1"/>
  </si>
  <si>
    <t>期間①小計</t>
    <rPh sb="0" eb="2">
      <t>キカン</t>
    </rPh>
    <rPh sb="3" eb="4">
      <t>ショウ</t>
    </rPh>
    <rPh sb="4" eb="5">
      <t>ケイ</t>
    </rPh>
    <phoneticPr fontId="1"/>
  </si>
  <si>
    <t>期間②小計</t>
    <rPh sb="0" eb="2">
      <t>キカン</t>
    </rPh>
    <rPh sb="3" eb="4">
      <t>ショウ</t>
    </rPh>
    <rPh sb="4" eb="5">
      <t>ケイ</t>
    </rPh>
    <phoneticPr fontId="1"/>
  </si>
  <si>
    <t>期間③小計</t>
    <rPh sb="0" eb="2">
      <t>キカン</t>
    </rPh>
    <rPh sb="3" eb="4">
      <t>ショウ</t>
    </rPh>
    <rPh sb="4" eb="5">
      <t>ケイ</t>
    </rPh>
    <phoneticPr fontId="1"/>
  </si>
  <si>
    <t>延空床数</t>
    <rPh sb="0" eb="1">
      <t>ノベ</t>
    </rPh>
    <rPh sb="1" eb="3">
      <t>クウショウ</t>
    </rPh>
    <rPh sb="3" eb="4">
      <t>スウ</t>
    </rPh>
    <phoneticPr fontId="1"/>
  </si>
  <si>
    <t>計</t>
    <rPh sb="0" eb="1">
      <t>ケイ</t>
    </rPh>
    <phoneticPr fontId="1"/>
  </si>
  <si>
    <t>確保病床</t>
    <rPh sb="0" eb="2">
      <t>カクホ</t>
    </rPh>
    <rPh sb="2" eb="4">
      <t>ビョウショウ</t>
    </rPh>
    <phoneticPr fontId="1"/>
  </si>
  <si>
    <t>確保病床数</t>
    <rPh sb="0" eb="2">
      <t>カクホ</t>
    </rPh>
    <rPh sb="2" eb="5">
      <t>ビョウショウスウ</t>
    </rPh>
    <phoneticPr fontId="1"/>
  </si>
  <si>
    <t>空床確保料計</t>
    <rPh sb="0" eb="2">
      <t>クウショウ</t>
    </rPh>
    <rPh sb="2" eb="4">
      <t>カクホ</t>
    </rPh>
    <rPh sb="4" eb="5">
      <t>リョウ</t>
    </rPh>
    <rPh sb="5" eb="6">
      <t>ケイ</t>
    </rPh>
    <phoneticPr fontId="1"/>
  </si>
  <si>
    <t>期間①における
延患者数
（人数×日数）</t>
    <rPh sb="0" eb="2">
      <t>キカン</t>
    </rPh>
    <rPh sb="8" eb="9">
      <t>ノベ</t>
    </rPh>
    <rPh sb="9" eb="12">
      <t>カンジャスウ</t>
    </rPh>
    <rPh sb="14" eb="16">
      <t>ニンズウ</t>
    </rPh>
    <rPh sb="17" eb="19">
      <t>ニッスウ</t>
    </rPh>
    <phoneticPr fontId="1"/>
  </si>
  <si>
    <t>期間②における
延患者数
（人数×日数）</t>
    <rPh sb="0" eb="2">
      <t>キカン</t>
    </rPh>
    <rPh sb="8" eb="9">
      <t>ノベ</t>
    </rPh>
    <rPh sb="9" eb="12">
      <t>カンジャスウ</t>
    </rPh>
    <phoneticPr fontId="1"/>
  </si>
  <si>
    <t>期間③における
延患者数
（人数×日数）</t>
    <rPh sb="0" eb="2">
      <t>キカン</t>
    </rPh>
    <rPh sb="8" eb="9">
      <t>ノベ</t>
    </rPh>
    <rPh sb="9" eb="12">
      <t>カンジャスウ</t>
    </rPh>
    <phoneticPr fontId="1"/>
  </si>
  <si>
    <t>期間①～③のいずれ
でもない期間に
おける延患者数
（人数×日数）</t>
    <rPh sb="0" eb="2">
      <t>キカン</t>
    </rPh>
    <rPh sb="14" eb="16">
      <t>キカン</t>
    </rPh>
    <rPh sb="21" eb="22">
      <t>ノベ</t>
    </rPh>
    <rPh sb="22" eb="25">
      <t>カンジャスウ</t>
    </rPh>
    <phoneticPr fontId="1"/>
  </si>
  <si>
    <t>有</t>
  </si>
  <si>
    <t>該当</t>
  </si>
  <si>
    <t>その他</t>
  </si>
  <si>
    <t>HCUでないが重症・中等症患者用の病棟</t>
  </si>
  <si>
    <t>休床開始日
（202●/●/●●）</t>
    <rPh sb="0" eb="1">
      <t>キュウ</t>
    </rPh>
    <rPh sb="1" eb="2">
      <t>ショウ</t>
    </rPh>
    <rPh sb="2" eb="5">
      <t>カイシビ</t>
    </rPh>
    <phoneticPr fontId="1"/>
  </si>
  <si>
    <t>休床終了日
（202●/●/●●）</t>
    <rPh sb="0" eb="2">
      <t>キュウショウ</t>
    </rPh>
    <rPh sb="2" eb="5">
      <t>シュウリョウビ</t>
    </rPh>
    <phoneticPr fontId="1"/>
  </si>
  <si>
    <t>運用開始日
（202●/●/●●）</t>
    <rPh sb="0" eb="2">
      <t>ウンヨウ</t>
    </rPh>
    <rPh sb="2" eb="5">
      <t>カイシビ</t>
    </rPh>
    <phoneticPr fontId="1"/>
  </si>
  <si>
    <t>運用終了日
（202●/●/●●）</t>
    <rPh sb="0" eb="2">
      <t>ウンヨウ</t>
    </rPh>
    <rPh sb="2" eb="5">
      <t>シュウリョウビ</t>
    </rPh>
    <phoneticPr fontId="1"/>
  </si>
  <si>
    <t>２．確保病床について</t>
    <rPh sb="2" eb="4">
      <t>カクホ</t>
    </rPh>
    <rPh sb="4" eb="6">
      <t>ビョウショウ</t>
    </rPh>
    <phoneticPr fontId="1"/>
  </si>
  <si>
    <t>３．休止病床について</t>
    <rPh sb="2" eb="4">
      <t>キュウシ</t>
    </rPh>
    <rPh sb="4" eb="6">
      <t>ビョウショウ</t>
    </rPh>
    <phoneticPr fontId="1"/>
  </si>
  <si>
    <t>（コロナ受入のために確保した病床は２．で別に記載し、ここには含まない）</t>
    <rPh sb="20" eb="21">
      <t>ベツ</t>
    </rPh>
    <rPh sb="22" eb="24">
      <t>キサイ</t>
    </rPh>
    <phoneticPr fontId="1"/>
  </si>
  <si>
    <t>新型コロナ疑い患者を受け入れる救急・周産期・小児医療機関への支援金</t>
    <rPh sb="0" eb="2">
      <t>シンガタ</t>
    </rPh>
    <rPh sb="5" eb="6">
      <t>ウタガ</t>
    </rPh>
    <rPh sb="7" eb="9">
      <t>カンジャ</t>
    </rPh>
    <rPh sb="10" eb="11">
      <t>ウ</t>
    </rPh>
    <rPh sb="12" eb="13">
      <t>イ</t>
    </rPh>
    <rPh sb="15" eb="17">
      <t>キュウキュウ</t>
    </rPh>
    <rPh sb="18" eb="21">
      <t>シュウサンキ</t>
    </rPh>
    <rPh sb="22" eb="24">
      <t>ショウニ</t>
    </rPh>
    <rPh sb="24" eb="26">
      <t>イリョウ</t>
    </rPh>
    <rPh sb="26" eb="28">
      <t>キカン</t>
    </rPh>
    <rPh sb="30" eb="33">
      <t>シエンキン</t>
    </rPh>
    <phoneticPr fontId="1"/>
  </si>
  <si>
    <t>新型コロナに係る空床確保の補助（合計）</t>
    <rPh sb="0" eb="2">
      <t>シンガタ</t>
    </rPh>
    <rPh sb="6" eb="7">
      <t>カカ</t>
    </rPh>
    <rPh sb="8" eb="10">
      <t>クウショウ</t>
    </rPh>
    <rPh sb="10" eb="12">
      <t>カクホ</t>
    </rPh>
    <rPh sb="13" eb="15">
      <t>ホジョ</t>
    </rPh>
    <rPh sb="16" eb="18">
      <t>ゴウケイ</t>
    </rPh>
    <phoneticPr fontId="1"/>
  </si>
  <si>
    <t>新型コロナウイルス感染症に伴う医療機関への支援（支給見込額の試算ツール）
試算結果</t>
    <rPh sb="11" eb="12">
      <t>ショウ</t>
    </rPh>
    <rPh sb="37" eb="39">
      <t>シサン</t>
    </rPh>
    <rPh sb="39" eb="41">
      <t>ケッカ</t>
    </rPh>
    <phoneticPr fontId="1"/>
  </si>
  <si>
    <t>重点医療機関又は協力医療機関
に該当する期間がある場合、
その期間（該当する期間が
ない場合は空欄）
重点医療機関：新型コロナ患者専用の病院や病棟を設定する医療機関
協力医療機関：新型コロナ疑い患者専用の個室病床を設定する医療機関</t>
    <rPh sb="0" eb="2">
      <t>ジュウテン</t>
    </rPh>
    <rPh sb="2" eb="4">
      <t>イリョウ</t>
    </rPh>
    <rPh sb="4" eb="6">
      <t>キカン</t>
    </rPh>
    <rPh sb="6" eb="7">
      <t>マタ</t>
    </rPh>
    <rPh sb="8" eb="10">
      <t>キョウリョク</t>
    </rPh>
    <rPh sb="10" eb="12">
      <t>イリョウ</t>
    </rPh>
    <rPh sb="12" eb="14">
      <t>キカン</t>
    </rPh>
    <rPh sb="16" eb="18">
      <t>ガイトウ</t>
    </rPh>
    <rPh sb="20" eb="22">
      <t>キカン</t>
    </rPh>
    <rPh sb="25" eb="27">
      <t>バアイ</t>
    </rPh>
    <rPh sb="31" eb="33">
      <t>キカン</t>
    </rPh>
    <rPh sb="34" eb="36">
      <t>ガイトウ</t>
    </rPh>
    <rPh sb="38" eb="40">
      <t>キカン</t>
    </rPh>
    <rPh sb="44" eb="46">
      <t>バアイ</t>
    </rPh>
    <rPh sb="47" eb="49">
      <t>クウラン</t>
    </rPh>
    <rPh sb="52" eb="54">
      <t>ジュウテン</t>
    </rPh>
    <rPh sb="54" eb="56">
      <t>イリョウ</t>
    </rPh>
    <rPh sb="56" eb="58">
      <t>キカン</t>
    </rPh>
    <rPh sb="59" eb="61">
      <t>シンガタ</t>
    </rPh>
    <rPh sb="64" eb="66">
      <t>カンジャ</t>
    </rPh>
    <rPh sb="66" eb="68">
      <t>センヨウ</t>
    </rPh>
    <rPh sb="69" eb="71">
      <t>ビョウイン</t>
    </rPh>
    <rPh sb="72" eb="74">
      <t>ビョウトウ</t>
    </rPh>
    <rPh sb="75" eb="77">
      <t>セッテイ</t>
    </rPh>
    <rPh sb="79" eb="81">
      <t>イリョウ</t>
    </rPh>
    <rPh sb="81" eb="83">
      <t>キカン</t>
    </rPh>
    <rPh sb="84" eb="86">
      <t>キョウリョク</t>
    </rPh>
    <rPh sb="86" eb="88">
      <t>イリョウ</t>
    </rPh>
    <rPh sb="88" eb="90">
      <t>キカン</t>
    </rPh>
    <rPh sb="91" eb="93">
      <t>シンガタ</t>
    </rPh>
    <rPh sb="96" eb="97">
      <t>ウタガ</t>
    </rPh>
    <rPh sb="98" eb="100">
      <t>カンジャ</t>
    </rPh>
    <rPh sb="100" eb="102">
      <t>センヨウ</t>
    </rPh>
    <rPh sb="103" eb="105">
      <t>コシツ</t>
    </rPh>
    <rPh sb="105" eb="107">
      <t>ビョウショウ</t>
    </rPh>
    <rPh sb="108" eb="110">
      <t>セッテイ</t>
    </rPh>
    <rPh sb="112" eb="114">
      <t>イリョウ</t>
    </rPh>
    <rPh sb="114" eb="116">
      <t>キカン</t>
    </rPh>
    <phoneticPr fontId="1"/>
  </si>
  <si>
    <t>新型コロナウイルス感染症に伴う医療機関への支援（支給見込額の試算ツール）
入力画面</t>
    <rPh sb="0" eb="2">
      <t>シンガタ</t>
    </rPh>
    <rPh sb="9" eb="12">
      <t>カンセンショウ</t>
    </rPh>
    <rPh sb="13" eb="14">
      <t>トモナ</t>
    </rPh>
    <rPh sb="15" eb="17">
      <t>イリョウ</t>
    </rPh>
    <rPh sb="17" eb="19">
      <t>キカン</t>
    </rPh>
    <rPh sb="21" eb="23">
      <t>シエン</t>
    </rPh>
    <rPh sb="24" eb="26">
      <t>シキュウ</t>
    </rPh>
    <rPh sb="26" eb="29">
      <t>ミコミガク</t>
    </rPh>
    <rPh sb="30" eb="32">
      <t>シサン</t>
    </rPh>
    <rPh sb="37" eb="39">
      <t>ニュウリョク</t>
    </rPh>
    <rPh sb="39" eb="41">
      <t>ガメン</t>
    </rPh>
    <phoneticPr fontId="1"/>
  </si>
  <si>
    <t>　新型コロナの感染拡大と収束が反復する中で、医療機関等においては、それぞれの機能・規模に応じた地域における役割分担の下、必要な医療提供を継続することが求められており、二次補正予算等において、医療機関に様々な支援を行っています。
　本ツールは、このうち、
①　新型コロナに係る空床確保の補助
②　新型コロナ疑い患者を受け入れる救急・周産期・小児医療機関への支援金の支給
③　医療機関・薬局等における感染拡大防止等の支援
について、支給見込額を試算するためのツールです。
※　ただし、各医療機関への支給額は都道府県が決定するものであり、本試算ツールは支給額を保証するものではありません。</t>
    <rPh sb="1" eb="3">
      <t>シンガタ</t>
    </rPh>
    <rPh sb="7" eb="9">
      <t>カンセン</t>
    </rPh>
    <rPh sb="9" eb="11">
      <t>カクダイ</t>
    </rPh>
    <rPh sb="12" eb="14">
      <t>シュウソク</t>
    </rPh>
    <rPh sb="15" eb="17">
      <t>ハンプク</t>
    </rPh>
    <rPh sb="19" eb="20">
      <t>ナカ</t>
    </rPh>
    <rPh sb="22" eb="24">
      <t>イリョウ</t>
    </rPh>
    <rPh sb="24" eb="26">
      <t>キカン</t>
    </rPh>
    <rPh sb="26" eb="27">
      <t>トウ</t>
    </rPh>
    <rPh sb="38" eb="40">
      <t>キノウ</t>
    </rPh>
    <rPh sb="41" eb="43">
      <t>キボ</t>
    </rPh>
    <rPh sb="44" eb="45">
      <t>オウ</t>
    </rPh>
    <rPh sb="47" eb="49">
      <t>チイキ</t>
    </rPh>
    <rPh sb="53" eb="55">
      <t>ヤクワリ</t>
    </rPh>
    <rPh sb="55" eb="57">
      <t>ブンタン</t>
    </rPh>
    <rPh sb="58" eb="59">
      <t>モト</t>
    </rPh>
    <rPh sb="60" eb="62">
      <t>ヒツヨウ</t>
    </rPh>
    <rPh sb="63" eb="65">
      <t>イリョウ</t>
    </rPh>
    <rPh sb="65" eb="67">
      <t>テイキョウ</t>
    </rPh>
    <rPh sb="68" eb="70">
      <t>ケイゾク</t>
    </rPh>
    <rPh sb="75" eb="76">
      <t>モト</t>
    </rPh>
    <rPh sb="83" eb="85">
      <t>ニジ</t>
    </rPh>
    <rPh sb="85" eb="87">
      <t>ホセイ</t>
    </rPh>
    <rPh sb="87" eb="89">
      <t>ヨサン</t>
    </rPh>
    <rPh sb="89" eb="90">
      <t>トウ</t>
    </rPh>
    <rPh sb="95" eb="97">
      <t>イリョウ</t>
    </rPh>
    <rPh sb="97" eb="99">
      <t>キカン</t>
    </rPh>
    <rPh sb="100" eb="102">
      <t>サマザマ</t>
    </rPh>
    <rPh sb="103" eb="105">
      <t>シエン</t>
    </rPh>
    <rPh sb="106" eb="107">
      <t>オコナ</t>
    </rPh>
    <rPh sb="115" eb="116">
      <t>ホン</t>
    </rPh>
    <rPh sb="129" eb="131">
      <t>シンガタ</t>
    </rPh>
    <rPh sb="135" eb="136">
      <t>カカ</t>
    </rPh>
    <rPh sb="137" eb="139">
      <t>クウショウ</t>
    </rPh>
    <rPh sb="139" eb="141">
      <t>カクホ</t>
    </rPh>
    <rPh sb="142" eb="144">
      <t>ホジョ</t>
    </rPh>
    <rPh sb="147" eb="149">
      <t>シンガタ</t>
    </rPh>
    <rPh sb="152" eb="153">
      <t>ウタガ</t>
    </rPh>
    <rPh sb="154" eb="156">
      <t>カンジャ</t>
    </rPh>
    <rPh sb="157" eb="158">
      <t>ウ</t>
    </rPh>
    <rPh sb="159" eb="160">
      <t>イ</t>
    </rPh>
    <rPh sb="162" eb="164">
      <t>キュウキュウ</t>
    </rPh>
    <rPh sb="165" eb="168">
      <t>シュウサンキ</t>
    </rPh>
    <rPh sb="169" eb="171">
      <t>ショウニ</t>
    </rPh>
    <rPh sb="171" eb="173">
      <t>イリョウ</t>
    </rPh>
    <rPh sb="173" eb="175">
      <t>キカン</t>
    </rPh>
    <rPh sb="177" eb="180">
      <t>シエンキン</t>
    </rPh>
    <rPh sb="181" eb="183">
      <t>シキュウ</t>
    </rPh>
    <rPh sb="186" eb="188">
      <t>イリョウ</t>
    </rPh>
    <rPh sb="188" eb="190">
      <t>キカン</t>
    </rPh>
    <rPh sb="191" eb="193">
      <t>ヤッキョク</t>
    </rPh>
    <rPh sb="193" eb="194">
      <t>トウ</t>
    </rPh>
    <rPh sb="198" eb="200">
      <t>カンセン</t>
    </rPh>
    <rPh sb="200" eb="202">
      <t>カクダイ</t>
    </rPh>
    <rPh sb="202" eb="204">
      <t>ボウシ</t>
    </rPh>
    <rPh sb="204" eb="205">
      <t>トウ</t>
    </rPh>
    <rPh sb="206" eb="208">
      <t>シエン</t>
    </rPh>
    <rPh sb="214" eb="216">
      <t>シキュウ</t>
    </rPh>
    <rPh sb="216" eb="219">
      <t>ミコミガク</t>
    </rPh>
    <rPh sb="220" eb="222">
      <t>シサン</t>
    </rPh>
    <rPh sb="240" eb="241">
      <t>カク</t>
    </rPh>
    <rPh sb="241" eb="243">
      <t>イリョウ</t>
    </rPh>
    <rPh sb="243" eb="245">
      <t>キカン</t>
    </rPh>
    <rPh sb="247" eb="250">
      <t>シキュウガク</t>
    </rPh>
    <rPh sb="251" eb="255">
      <t>トドウフケン</t>
    </rPh>
    <rPh sb="256" eb="258">
      <t>ケッテイ</t>
    </rPh>
    <rPh sb="266" eb="267">
      <t>ホン</t>
    </rPh>
    <rPh sb="267" eb="269">
      <t>シサン</t>
    </rPh>
    <rPh sb="273" eb="276">
      <t>シキュウガク</t>
    </rPh>
    <rPh sb="277" eb="279">
      <t>ホショウ</t>
    </rPh>
    <phoneticPr fontId="1"/>
  </si>
  <si>
    <t>　新型コロナの感染拡大と収束が反復する中で、医療機関等においては、それぞれの機能・規模に応じた地域における役割分担の下、必要な医療提供を継続することが求められており、二次補正予算等において、医療機関に様々な支援を行っています。
　本ツールは、このうち、
①　新型コロナに係る空床確保の補助
②　新型コロナ疑い患者を受け入れる救急・周産期・小児医療機関への支援金の支給
③　医療機関・薬局等における感染拡大防止等の支援　
について、支給見込額を試算するためのツールです。
※　ただし、各医療機関への支給額は都道府県が決定するものであり、本試算ツールは支給額を保証するものではありません。</t>
    <rPh sb="1" eb="3">
      <t>シンガタ</t>
    </rPh>
    <rPh sb="7" eb="9">
      <t>カンセン</t>
    </rPh>
    <rPh sb="9" eb="11">
      <t>カクダイ</t>
    </rPh>
    <rPh sb="12" eb="14">
      <t>シュウソク</t>
    </rPh>
    <rPh sb="15" eb="17">
      <t>ハンプク</t>
    </rPh>
    <rPh sb="19" eb="20">
      <t>ナカ</t>
    </rPh>
    <rPh sb="22" eb="24">
      <t>イリョウ</t>
    </rPh>
    <rPh sb="24" eb="26">
      <t>キカン</t>
    </rPh>
    <rPh sb="26" eb="27">
      <t>トウ</t>
    </rPh>
    <rPh sb="38" eb="40">
      <t>キノウ</t>
    </rPh>
    <rPh sb="41" eb="43">
      <t>キボ</t>
    </rPh>
    <rPh sb="44" eb="45">
      <t>オウ</t>
    </rPh>
    <rPh sb="47" eb="49">
      <t>チイキ</t>
    </rPh>
    <rPh sb="53" eb="55">
      <t>ヤクワリ</t>
    </rPh>
    <rPh sb="55" eb="57">
      <t>ブンタン</t>
    </rPh>
    <rPh sb="58" eb="59">
      <t>モト</t>
    </rPh>
    <rPh sb="60" eb="62">
      <t>ヒツヨウ</t>
    </rPh>
    <rPh sb="63" eb="65">
      <t>イリョウ</t>
    </rPh>
    <rPh sb="65" eb="67">
      <t>テイキョウ</t>
    </rPh>
    <rPh sb="68" eb="70">
      <t>ケイゾク</t>
    </rPh>
    <rPh sb="75" eb="76">
      <t>モト</t>
    </rPh>
    <rPh sb="83" eb="85">
      <t>ニジ</t>
    </rPh>
    <rPh sb="85" eb="87">
      <t>ホセイ</t>
    </rPh>
    <rPh sb="87" eb="89">
      <t>ヨサン</t>
    </rPh>
    <rPh sb="89" eb="90">
      <t>トウ</t>
    </rPh>
    <rPh sb="95" eb="97">
      <t>イリョウ</t>
    </rPh>
    <rPh sb="97" eb="99">
      <t>キカン</t>
    </rPh>
    <rPh sb="100" eb="102">
      <t>サマザマ</t>
    </rPh>
    <rPh sb="103" eb="105">
      <t>シエン</t>
    </rPh>
    <rPh sb="106" eb="107">
      <t>オコナ</t>
    </rPh>
    <rPh sb="115" eb="116">
      <t>ホン</t>
    </rPh>
    <rPh sb="129" eb="131">
      <t>シンガタ</t>
    </rPh>
    <rPh sb="135" eb="136">
      <t>カカ</t>
    </rPh>
    <rPh sb="137" eb="139">
      <t>クウショウ</t>
    </rPh>
    <rPh sb="139" eb="141">
      <t>カクホ</t>
    </rPh>
    <rPh sb="142" eb="144">
      <t>ホジョ</t>
    </rPh>
    <rPh sb="147" eb="149">
      <t>シンガタ</t>
    </rPh>
    <rPh sb="152" eb="153">
      <t>ウタガ</t>
    </rPh>
    <rPh sb="154" eb="156">
      <t>カンジャ</t>
    </rPh>
    <rPh sb="157" eb="158">
      <t>ウ</t>
    </rPh>
    <rPh sb="159" eb="160">
      <t>イ</t>
    </rPh>
    <rPh sb="162" eb="164">
      <t>キュウキュウ</t>
    </rPh>
    <rPh sb="165" eb="168">
      <t>シュウサンキ</t>
    </rPh>
    <rPh sb="169" eb="171">
      <t>ショウニ</t>
    </rPh>
    <rPh sb="171" eb="173">
      <t>イリョウ</t>
    </rPh>
    <rPh sb="173" eb="175">
      <t>キカン</t>
    </rPh>
    <rPh sb="177" eb="180">
      <t>シエンキン</t>
    </rPh>
    <rPh sb="181" eb="183">
      <t>シキュウ</t>
    </rPh>
    <rPh sb="186" eb="188">
      <t>イリョウ</t>
    </rPh>
    <rPh sb="188" eb="190">
      <t>キカン</t>
    </rPh>
    <rPh sb="191" eb="193">
      <t>ヤッキョク</t>
    </rPh>
    <rPh sb="193" eb="194">
      <t>トウ</t>
    </rPh>
    <rPh sb="198" eb="200">
      <t>カンセン</t>
    </rPh>
    <rPh sb="200" eb="202">
      <t>カクダイ</t>
    </rPh>
    <rPh sb="202" eb="204">
      <t>ボウシ</t>
    </rPh>
    <rPh sb="204" eb="205">
      <t>トウ</t>
    </rPh>
    <rPh sb="206" eb="208">
      <t>シエン</t>
    </rPh>
    <rPh sb="215" eb="217">
      <t>シキュウ</t>
    </rPh>
    <rPh sb="217" eb="220">
      <t>ミコミガク</t>
    </rPh>
    <rPh sb="221" eb="223">
      <t>シサン</t>
    </rPh>
    <rPh sb="241" eb="242">
      <t>カク</t>
    </rPh>
    <rPh sb="242" eb="244">
      <t>イリョウ</t>
    </rPh>
    <rPh sb="244" eb="246">
      <t>キカン</t>
    </rPh>
    <rPh sb="248" eb="251">
      <t>シキュウガク</t>
    </rPh>
    <rPh sb="252" eb="256">
      <t>トドウフケン</t>
    </rPh>
    <rPh sb="257" eb="259">
      <t>ケッテイ</t>
    </rPh>
    <rPh sb="267" eb="268">
      <t>ホン</t>
    </rPh>
    <rPh sb="268" eb="270">
      <t>シサン</t>
    </rPh>
    <rPh sb="274" eb="277">
      <t>シキュウガク</t>
    </rPh>
    <rPh sb="278" eb="280">
      <t>ホショウ</t>
    </rPh>
    <phoneticPr fontId="1"/>
  </si>
  <si>
    <t>施設類型</t>
    <rPh sb="0" eb="2">
      <t>シセツ</t>
    </rPh>
    <rPh sb="2" eb="4">
      <t>ルイケイ</t>
    </rPh>
    <phoneticPr fontId="1"/>
  </si>
  <si>
    <t>病院</t>
  </si>
  <si>
    <t>医療機関・薬局等における感染拡大防止等の支援</t>
    <rPh sb="0" eb="2">
      <t>イリョウ</t>
    </rPh>
    <rPh sb="2" eb="4">
      <t>キカン</t>
    </rPh>
    <rPh sb="5" eb="7">
      <t>ヤッキョク</t>
    </rPh>
    <rPh sb="7" eb="8">
      <t>トウ</t>
    </rPh>
    <rPh sb="12" eb="14">
      <t>カンセン</t>
    </rPh>
    <rPh sb="14" eb="16">
      <t>カクダイ</t>
    </rPh>
    <rPh sb="16" eb="18">
      <t>ボウシ</t>
    </rPh>
    <rPh sb="18" eb="19">
      <t>トウ</t>
    </rPh>
    <rPh sb="20" eb="22">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</si>
</sst>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u/>
      <sz val="11"/>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6"/>
      <color theme="0"/>
      <name val="游ゴシック"/>
      <family val="2"/>
      <charset val="128"/>
      <scheme val="minor"/>
    </font>
    <font>
      <sz val="12"/>
      <color theme="1"/>
      <name val="游ゴシック"/>
      <family val="3"/>
      <charset val="128"/>
      <scheme val="minor"/>
    </font>
    <font>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8">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2" borderId="1" xfId="0" applyFill="1" applyBorder="1">
      <alignment vertical="center"/>
    </xf>
    <xf numFmtId="14" fontId="0" fillId="2" borderId="1" xfId="0" applyNumberFormat="1" applyFill="1" applyBorder="1">
      <alignment vertical="center"/>
    </xf>
    <xf numFmtId="0" fontId="0" fillId="0" borderId="0" xfId="0" applyBorder="1">
      <alignment vertical="center"/>
    </xf>
    <xf numFmtId="0" fontId="0" fillId="0" borderId="0" xfId="0" applyAlignment="1">
      <alignment horizontal="left" vertical="center"/>
    </xf>
    <xf numFmtId="38" fontId="0" fillId="2" borderId="1" xfId="1" applyFont="1" applyFill="1" applyBorder="1">
      <alignment vertical="center"/>
    </xf>
    <xf numFmtId="0" fontId="0" fillId="0" borderId="0" xfId="0" applyBorder="1" applyAlignment="1">
      <alignment vertical="center" wrapText="1"/>
    </xf>
    <xf numFmtId="0" fontId="0" fillId="0" borderId="0" xfId="0" applyAlignment="1">
      <alignment horizontal="left" vertical="center" wrapText="1"/>
    </xf>
    <xf numFmtId="0" fontId="0" fillId="0" borderId="4" xfId="0" applyBorder="1" applyAlignment="1">
      <alignment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horizontal="left" vertical="center"/>
    </xf>
    <xf numFmtId="0" fontId="3" fillId="0" borderId="4" xfId="0" applyFont="1" applyBorder="1" applyAlignment="1">
      <alignment horizontal="left" vertical="center"/>
    </xf>
    <xf numFmtId="38" fontId="0" fillId="4" borderId="0" xfId="1" applyFont="1" applyFill="1">
      <alignment vertical="center"/>
    </xf>
    <xf numFmtId="0" fontId="3" fillId="0" borderId="0" xfId="0" applyFont="1">
      <alignment vertical="center"/>
    </xf>
    <xf numFmtId="0" fontId="3" fillId="0" borderId="0" xfId="0" applyFont="1" applyBorder="1" applyAlignment="1">
      <alignment horizontal="left" vertical="center"/>
    </xf>
    <xf numFmtId="0" fontId="0" fillId="0" borderId="1" xfId="0" applyBorder="1" applyAlignment="1">
      <alignment horizontal="center" vertical="center" wrapText="1"/>
    </xf>
    <xf numFmtId="0" fontId="0" fillId="2" borderId="1" xfId="0" applyFill="1" applyBorder="1" applyAlignment="1">
      <alignment vertical="center" wrapText="1"/>
    </xf>
    <xf numFmtId="0" fontId="4" fillId="0" borderId="0" xfId="0" applyFont="1">
      <alignment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0" xfId="0" applyFont="1" applyAlignment="1">
      <alignment horizontal="left" vertical="center"/>
    </xf>
    <xf numFmtId="0" fontId="5" fillId="0" borderId="0" xfId="0" applyFont="1" applyAlignment="1">
      <alignment horizontal="left" vertical="center"/>
    </xf>
    <xf numFmtId="14" fontId="0" fillId="0" borderId="1" xfId="0" applyNumberFormat="1" applyFill="1" applyBorder="1" applyAlignment="1">
      <alignment horizontal="center" vertical="center" wrapText="1"/>
    </xf>
    <xf numFmtId="38" fontId="6" fillId="3" borderId="3" xfId="1" applyFont="1" applyFill="1" applyBorder="1">
      <alignment vertical="center"/>
    </xf>
    <xf numFmtId="0" fontId="7" fillId="0" borderId="1" xfId="0" applyFont="1" applyBorder="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38" fontId="7" fillId="0" borderId="1" xfId="1" applyFont="1" applyBorder="1">
      <alignment vertical="center"/>
    </xf>
    <xf numFmtId="38" fontId="7" fillId="0" borderId="1" xfId="1" applyFont="1" applyFill="1" applyBorder="1">
      <alignment vertical="center"/>
    </xf>
    <xf numFmtId="38" fontId="7" fillId="0" borderId="0" xfId="1" applyFont="1">
      <alignment vertical="center"/>
    </xf>
    <xf numFmtId="38" fontId="7" fillId="0" borderId="0" xfId="0" applyNumberFormat="1" applyFont="1">
      <alignment vertical="center"/>
    </xf>
    <xf numFmtId="0" fontId="0" fillId="0" borderId="1"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7"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666749</xdr:colOff>
      <xdr:row>0</xdr:row>
      <xdr:rowOff>116098</xdr:rowOff>
    </xdr:from>
    <xdr:to>
      <xdr:col>8</xdr:col>
      <xdr:colOff>1438274</xdr:colOff>
      <xdr:row>0</xdr:row>
      <xdr:rowOff>388921</xdr:rowOff>
    </xdr:to>
    <xdr:sp macro="" textlink="">
      <xdr:nvSpPr>
        <xdr:cNvPr id="2" name="テキスト ボックス 4">
          <a:extLst>
            <a:ext uri="{FF2B5EF4-FFF2-40B4-BE49-F238E27FC236}">
              <a16:creationId xmlns:a16="http://schemas.microsoft.com/office/drawing/2014/main" id="{00000000-0008-0000-0000-000002000000}"/>
            </a:ext>
          </a:extLst>
        </xdr:cNvPr>
        <xdr:cNvSpPr txBox="1"/>
      </xdr:nvSpPr>
      <xdr:spPr>
        <a:xfrm>
          <a:off x="13420724" y="116098"/>
          <a:ext cx="771525" cy="272823"/>
        </a:xfrm>
        <a:prstGeom prst="rect">
          <a:avLst/>
        </a:prstGeom>
        <a:solidFill>
          <a:schemeClr val="bg1"/>
        </a:solidFill>
        <a:ln>
          <a:solidFill>
            <a:schemeClr val="tx1"/>
          </a:solidFill>
        </a:ln>
      </xdr:spPr>
      <xdr:txBody>
        <a:bodyPr wrap="square" tIns="36000" bIns="36000" rtlCol="0" anchor="ctr"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latin typeface="ＭＳ ゴシック" panose="020B0609070205080204" pitchFamily="49" charset="-128"/>
              <a:ea typeface="ＭＳ ゴシック" panose="020B0609070205080204" pitchFamily="49" charset="-128"/>
            </a:rPr>
            <a:t>別添２</a:t>
          </a:r>
          <a:endParaRPr kumimoji="1" lang="en-US" altLang="ja-JP" sz="12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386080</xdr:colOff>
      <xdr:row>0</xdr:row>
      <xdr:rowOff>132080</xdr:rowOff>
    </xdr:from>
    <xdr:to>
      <xdr:col>8</xdr:col>
      <xdr:colOff>1412240</xdr:colOff>
      <xdr:row>0</xdr:row>
      <xdr:rowOff>528320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157200" y="132080"/>
          <a:ext cx="1026160" cy="3962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入力例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O77"/>
  <sheetViews>
    <sheetView tabSelected="1" view="pageBreakPreview" zoomScale="80" zoomScaleNormal="100" zoomScaleSheetLayoutView="80" workbookViewId="0">
      <selection activeCell="B7" sqref="B7:D7"/>
    </sheetView>
  </sheetViews>
  <sheetFormatPr defaultRowHeight="18.75"/>
  <cols>
    <col min="1" max="1" width="5" customWidth="1"/>
    <col min="2" max="2" width="35.5" customWidth="1"/>
    <col min="3" max="3" width="23.75" customWidth="1"/>
    <col min="4" max="9" width="20.625" customWidth="1"/>
  </cols>
  <sheetData>
    <row r="1" spans="1:9" ht="49.5" customHeight="1">
      <c r="A1" s="37" t="s">
        <v>67</v>
      </c>
      <c r="B1" s="37"/>
      <c r="C1" s="37"/>
      <c r="D1" s="37"/>
      <c r="E1" s="37"/>
      <c r="F1" s="37"/>
      <c r="G1" s="37"/>
      <c r="H1" s="37"/>
      <c r="I1" s="37"/>
    </row>
    <row r="3" spans="1:9" ht="178.5" customHeight="1">
      <c r="A3" s="38" t="s">
        <v>68</v>
      </c>
      <c r="B3" s="38"/>
      <c r="C3" s="38"/>
      <c r="D3" s="38"/>
      <c r="E3" s="38"/>
      <c r="F3" s="38"/>
      <c r="G3" s="38"/>
      <c r="H3" s="38"/>
      <c r="I3" s="38"/>
    </row>
    <row r="6" spans="1:9">
      <c r="A6" s="16" t="s">
        <v>16</v>
      </c>
    </row>
    <row r="7" spans="1:9">
      <c r="A7" s="16"/>
      <c r="B7" s="52" t="s">
        <v>70</v>
      </c>
      <c r="C7" s="52"/>
      <c r="D7" s="3"/>
    </row>
    <row r="8" spans="1:9">
      <c r="B8" s="39" t="s">
        <v>1</v>
      </c>
      <c r="C8" s="40"/>
      <c r="D8" s="7"/>
      <c r="E8" s="6"/>
    </row>
    <row r="9" spans="1:9">
      <c r="B9" s="39" t="s">
        <v>19</v>
      </c>
      <c r="C9" s="40"/>
      <c r="D9" s="3"/>
      <c r="E9" s="6"/>
    </row>
    <row r="10" spans="1:9" ht="18.75" customHeight="1">
      <c r="B10" s="47" t="s">
        <v>66</v>
      </c>
      <c r="C10" s="44" t="s">
        <v>25</v>
      </c>
      <c r="D10" s="4"/>
      <c r="E10" s="23" t="s">
        <v>23</v>
      </c>
    </row>
    <row r="11" spans="1:9" ht="18.75" customHeight="1">
      <c r="B11" s="48"/>
      <c r="C11" s="45"/>
      <c r="D11" s="21" t="s">
        <v>22</v>
      </c>
      <c r="E11" s="24"/>
    </row>
    <row r="12" spans="1:9" ht="18.75" customHeight="1">
      <c r="B12" s="48"/>
      <c r="C12" s="46"/>
      <c r="D12" s="4"/>
      <c r="E12" s="23" t="s">
        <v>24</v>
      </c>
    </row>
    <row r="13" spans="1:9" ht="18.75" customHeight="1">
      <c r="B13" s="48"/>
      <c r="C13" s="44" t="s">
        <v>26</v>
      </c>
      <c r="D13" s="4"/>
      <c r="E13" s="23" t="s">
        <v>23</v>
      </c>
    </row>
    <row r="14" spans="1:9" ht="18.75" customHeight="1">
      <c r="B14" s="48"/>
      <c r="C14" s="45"/>
      <c r="D14" s="21" t="s">
        <v>22</v>
      </c>
      <c r="E14" s="24"/>
    </row>
    <row r="15" spans="1:9" ht="18.75" customHeight="1">
      <c r="B15" s="48"/>
      <c r="C15" s="46"/>
      <c r="D15" s="4"/>
      <c r="E15" s="23" t="s">
        <v>24</v>
      </c>
    </row>
    <row r="16" spans="1:9" ht="18.75" customHeight="1">
      <c r="B16" s="48"/>
      <c r="C16" s="44" t="s">
        <v>27</v>
      </c>
      <c r="D16" s="4"/>
      <c r="E16" s="23" t="s">
        <v>23</v>
      </c>
    </row>
    <row r="17" spans="1:11" ht="18.75" customHeight="1">
      <c r="B17" s="48"/>
      <c r="C17" s="45"/>
      <c r="D17" s="21" t="s">
        <v>22</v>
      </c>
      <c r="E17" s="24"/>
    </row>
    <row r="18" spans="1:11" ht="18.75" customHeight="1">
      <c r="B18" s="49"/>
      <c r="C18" s="46"/>
      <c r="D18" s="4"/>
      <c r="E18" s="23" t="s">
        <v>24</v>
      </c>
    </row>
    <row r="19" spans="1:11" ht="18.75" customHeight="1">
      <c r="B19" s="50" t="s">
        <v>20</v>
      </c>
      <c r="C19" s="51"/>
      <c r="D19" s="19"/>
      <c r="E19" s="6"/>
    </row>
    <row r="20" spans="1:11">
      <c r="D20" s="8"/>
    </row>
    <row r="21" spans="1:11">
      <c r="D21" s="8"/>
    </row>
    <row r="22" spans="1:11" ht="18.75" customHeight="1">
      <c r="A22" s="16" t="s">
        <v>60</v>
      </c>
      <c r="F22" s="1"/>
      <c r="G22" s="1"/>
      <c r="H22" s="1"/>
      <c r="I22" s="1"/>
      <c r="J22" s="1"/>
      <c r="K22" s="1"/>
    </row>
    <row r="23" spans="1:11" ht="56.25" customHeight="1">
      <c r="A23" s="44" t="s">
        <v>8</v>
      </c>
      <c r="B23" s="44" t="s">
        <v>4</v>
      </c>
      <c r="C23" s="47" t="s">
        <v>28</v>
      </c>
      <c r="D23" s="47" t="s">
        <v>58</v>
      </c>
      <c r="E23" s="47" t="s">
        <v>59</v>
      </c>
      <c r="F23" s="22" t="s">
        <v>48</v>
      </c>
      <c r="G23" s="22" t="s">
        <v>49</v>
      </c>
      <c r="H23" s="22" t="s">
        <v>50</v>
      </c>
      <c r="I23" s="41" t="s">
        <v>51</v>
      </c>
    </row>
    <row r="24" spans="1:11">
      <c r="A24" s="45"/>
      <c r="B24" s="45"/>
      <c r="C24" s="48"/>
      <c r="D24" s="48"/>
      <c r="E24" s="48"/>
      <c r="F24" s="25" t="str">
        <f>IF(D10="", "", D10)</f>
        <v/>
      </c>
      <c r="G24" s="25" t="str">
        <f>IF(D13="", "", D13)</f>
        <v/>
      </c>
      <c r="H24" s="25" t="str">
        <f>IF(D16="", "", D16)</f>
        <v/>
      </c>
      <c r="I24" s="42"/>
    </row>
    <row r="25" spans="1:11">
      <c r="A25" s="45"/>
      <c r="B25" s="45"/>
      <c r="C25" s="48"/>
      <c r="D25" s="48"/>
      <c r="E25" s="48"/>
      <c r="F25" s="22" t="s">
        <v>29</v>
      </c>
      <c r="G25" s="22" t="s">
        <v>30</v>
      </c>
      <c r="H25" s="22" t="s">
        <v>31</v>
      </c>
      <c r="I25" s="42"/>
    </row>
    <row r="26" spans="1:11">
      <c r="A26" s="46"/>
      <c r="B26" s="46"/>
      <c r="C26" s="49"/>
      <c r="D26" s="49"/>
      <c r="E26" s="49"/>
      <c r="F26" s="25" t="str">
        <f>IF(D12="", "", D12)</f>
        <v/>
      </c>
      <c r="G26" s="25" t="str">
        <f>IF(D15="","",D15)</f>
        <v/>
      </c>
      <c r="H26" s="25" t="str">
        <f>IF(D18="", "", D18)</f>
        <v/>
      </c>
      <c r="I26" s="43"/>
    </row>
    <row r="27" spans="1:11" ht="18.75" customHeight="1">
      <c r="A27" s="2">
        <v>1</v>
      </c>
      <c r="B27" s="3"/>
      <c r="C27" s="3"/>
      <c r="D27" s="4"/>
      <c r="E27" s="4"/>
      <c r="F27" s="3"/>
      <c r="G27" s="3"/>
      <c r="H27" s="3"/>
      <c r="I27" s="3"/>
    </row>
    <row r="28" spans="1:11" ht="18.75" customHeight="1">
      <c r="A28" s="2">
        <v>2</v>
      </c>
      <c r="B28" s="3"/>
      <c r="C28" s="3"/>
      <c r="D28" s="4"/>
      <c r="E28" s="4"/>
      <c r="F28" s="3"/>
      <c r="G28" s="3"/>
      <c r="H28" s="3"/>
      <c r="I28" s="3"/>
    </row>
    <row r="29" spans="1:11" ht="18.75" customHeight="1">
      <c r="A29" s="2">
        <v>3</v>
      </c>
      <c r="B29" s="3"/>
      <c r="C29" s="3"/>
      <c r="D29" s="4"/>
      <c r="E29" s="4"/>
      <c r="F29" s="3"/>
      <c r="G29" s="3"/>
      <c r="H29" s="3"/>
      <c r="I29" s="3"/>
    </row>
    <row r="30" spans="1:11" ht="18.75" customHeight="1">
      <c r="A30" s="2">
        <v>4</v>
      </c>
      <c r="B30" s="3"/>
      <c r="C30" s="3"/>
      <c r="D30" s="4"/>
      <c r="E30" s="4"/>
      <c r="F30" s="3"/>
      <c r="G30" s="3"/>
      <c r="H30" s="3"/>
      <c r="I30" s="3"/>
    </row>
    <row r="31" spans="1:11" ht="18.75" customHeight="1">
      <c r="A31" s="2">
        <v>5</v>
      </c>
      <c r="B31" s="3"/>
      <c r="C31" s="3"/>
      <c r="D31" s="3"/>
      <c r="E31" s="3"/>
      <c r="F31" s="3"/>
      <c r="G31" s="3"/>
      <c r="H31" s="3"/>
      <c r="I31" s="3"/>
    </row>
    <row r="32" spans="1:11" ht="18.75" customHeight="1">
      <c r="A32" s="2">
        <v>6</v>
      </c>
      <c r="B32" s="3"/>
      <c r="C32" s="3"/>
      <c r="D32" s="3"/>
      <c r="E32" s="3"/>
      <c r="F32" s="3"/>
      <c r="G32" s="3"/>
      <c r="H32" s="3"/>
      <c r="I32" s="3"/>
    </row>
    <row r="33" spans="1:9" ht="18.75" customHeight="1">
      <c r="A33" s="2">
        <v>7</v>
      </c>
      <c r="B33" s="3"/>
      <c r="C33" s="3"/>
      <c r="D33" s="3"/>
      <c r="E33" s="3"/>
      <c r="F33" s="3"/>
      <c r="G33" s="3"/>
      <c r="H33" s="3"/>
      <c r="I33" s="3"/>
    </row>
    <row r="34" spans="1:9" ht="18.75" customHeight="1">
      <c r="A34" s="2">
        <v>8</v>
      </c>
      <c r="B34" s="3"/>
      <c r="C34" s="3"/>
      <c r="D34" s="3"/>
      <c r="E34" s="3"/>
      <c r="F34" s="3"/>
      <c r="G34" s="3"/>
      <c r="H34" s="3"/>
      <c r="I34" s="3"/>
    </row>
    <row r="35" spans="1:9" ht="18.75" customHeight="1">
      <c r="A35" s="2">
        <v>9</v>
      </c>
      <c r="B35" s="3"/>
      <c r="C35" s="3"/>
      <c r="D35" s="3"/>
      <c r="E35" s="3"/>
      <c r="F35" s="3"/>
      <c r="G35" s="3"/>
      <c r="H35" s="3"/>
      <c r="I35" s="3"/>
    </row>
    <row r="36" spans="1:9" ht="18.75" customHeight="1">
      <c r="A36" s="2">
        <v>10</v>
      </c>
      <c r="B36" s="3"/>
      <c r="C36" s="3"/>
      <c r="D36" s="3"/>
      <c r="E36" s="3"/>
      <c r="F36" s="3"/>
      <c r="G36" s="3"/>
      <c r="H36" s="3"/>
      <c r="I36" s="3"/>
    </row>
    <row r="37" spans="1:9" ht="18.75" customHeight="1">
      <c r="A37" s="2">
        <v>11</v>
      </c>
      <c r="B37" s="3"/>
      <c r="C37" s="3"/>
      <c r="D37" s="4"/>
      <c r="E37" s="4"/>
      <c r="F37" s="3"/>
      <c r="G37" s="3"/>
      <c r="H37" s="3"/>
      <c r="I37" s="3"/>
    </row>
    <row r="38" spans="1:9" ht="18.75" customHeight="1">
      <c r="A38" s="2">
        <v>12</v>
      </c>
      <c r="B38" s="3"/>
      <c r="C38" s="3"/>
      <c r="D38" s="4"/>
      <c r="E38" s="4"/>
      <c r="F38" s="3"/>
      <c r="G38" s="3"/>
      <c r="H38" s="3"/>
      <c r="I38" s="3"/>
    </row>
    <row r="39" spans="1:9" ht="18.75" customHeight="1">
      <c r="A39" s="2">
        <v>13</v>
      </c>
      <c r="B39" s="3"/>
      <c r="C39" s="3"/>
      <c r="D39" s="4"/>
      <c r="E39" s="4"/>
      <c r="F39" s="3"/>
      <c r="G39" s="3"/>
      <c r="H39" s="3"/>
      <c r="I39" s="3"/>
    </row>
    <row r="40" spans="1:9" ht="18.75" customHeight="1">
      <c r="A40" s="2">
        <v>14</v>
      </c>
      <c r="B40" s="3"/>
      <c r="C40" s="3"/>
      <c r="D40" s="4"/>
      <c r="E40" s="4"/>
      <c r="F40" s="3"/>
      <c r="G40" s="3"/>
      <c r="H40" s="3"/>
      <c r="I40" s="3"/>
    </row>
    <row r="41" spans="1:9" ht="18.75" customHeight="1">
      <c r="A41" s="2">
        <v>15</v>
      </c>
      <c r="B41" s="3"/>
      <c r="C41" s="3"/>
      <c r="D41" s="3"/>
      <c r="E41" s="3"/>
      <c r="F41" s="3"/>
      <c r="G41" s="3"/>
      <c r="H41" s="3"/>
      <c r="I41" s="3"/>
    </row>
    <row r="42" spans="1:9" ht="18.75" customHeight="1">
      <c r="A42" s="2">
        <v>16</v>
      </c>
      <c r="B42" s="3"/>
      <c r="C42" s="3"/>
      <c r="D42" s="3"/>
      <c r="E42" s="3"/>
      <c r="F42" s="3"/>
      <c r="G42" s="3"/>
      <c r="H42" s="3"/>
      <c r="I42" s="3"/>
    </row>
    <row r="43" spans="1:9" ht="18.75" customHeight="1">
      <c r="A43" s="2">
        <v>17</v>
      </c>
      <c r="B43" s="3"/>
      <c r="C43" s="3"/>
      <c r="D43" s="3"/>
      <c r="E43" s="3"/>
      <c r="F43" s="3"/>
      <c r="G43" s="3"/>
      <c r="H43" s="3"/>
      <c r="I43" s="3"/>
    </row>
    <row r="44" spans="1:9" ht="18.75" customHeight="1">
      <c r="A44" s="2">
        <v>18</v>
      </c>
      <c r="B44" s="3"/>
      <c r="C44" s="3"/>
      <c r="D44" s="3"/>
      <c r="E44" s="3"/>
      <c r="F44" s="3"/>
      <c r="G44" s="3"/>
      <c r="H44" s="3"/>
      <c r="I44" s="3"/>
    </row>
    <row r="45" spans="1:9" ht="18.75" customHeight="1">
      <c r="A45" s="2">
        <v>19</v>
      </c>
      <c r="B45" s="3"/>
      <c r="C45" s="3"/>
      <c r="D45" s="3"/>
      <c r="E45" s="3"/>
      <c r="F45" s="3"/>
      <c r="G45" s="3"/>
      <c r="H45" s="3"/>
      <c r="I45" s="3"/>
    </row>
    <row r="46" spans="1:9" ht="18.75" customHeight="1">
      <c r="A46" s="2">
        <v>20</v>
      </c>
      <c r="B46" s="3"/>
      <c r="C46" s="3"/>
      <c r="D46" s="4"/>
      <c r="E46" s="4"/>
      <c r="F46" s="3"/>
      <c r="G46" s="3"/>
      <c r="H46" s="3"/>
      <c r="I46" s="3"/>
    </row>
    <row r="47" spans="1:9">
      <c r="D47" s="8"/>
    </row>
    <row r="48" spans="1:9">
      <c r="D48" s="8"/>
    </row>
    <row r="49" spans="1:5" s="5" customFormat="1" ht="18.75" customHeight="1">
      <c r="A49" s="17" t="s">
        <v>61</v>
      </c>
      <c r="B49" s="13"/>
      <c r="C49" s="13"/>
      <c r="D49" s="13"/>
      <c r="E49" s="8"/>
    </row>
    <row r="50" spans="1:5" s="5" customFormat="1">
      <c r="A50" s="13" t="s">
        <v>17</v>
      </c>
      <c r="B50" s="12"/>
      <c r="C50" s="12"/>
      <c r="D50" s="12"/>
      <c r="E50" s="8"/>
    </row>
    <row r="51" spans="1:5" s="5" customFormat="1">
      <c r="A51" s="14" t="s">
        <v>62</v>
      </c>
      <c r="B51" s="11"/>
      <c r="C51" s="11"/>
      <c r="D51" s="11"/>
      <c r="E51" s="10"/>
    </row>
    <row r="52" spans="1:5" ht="37.5">
      <c r="A52" s="35" t="s">
        <v>8</v>
      </c>
      <c r="B52" s="18" t="s">
        <v>4</v>
      </c>
      <c r="C52" s="18" t="s">
        <v>18</v>
      </c>
      <c r="D52" s="18" t="s">
        <v>56</v>
      </c>
      <c r="E52" s="18" t="s">
        <v>57</v>
      </c>
    </row>
    <row r="53" spans="1:5">
      <c r="A53" s="2">
        <v>1</v>
      </c>
      <c r="B53" s="3"/>
      <c r="C53" s="3"/>
      <c r="D53" s="4"/>
      <c r="E53" s="4"/>
    </row>
    <row r="54" spans="1:5">
      <c r="A54" s="2">
        <v>2</v>
      </c>
      <c r="B54" s="3"/>
      <c r="C54" s="3"/>
      <c r="D54" s="4"/>
      <c r="E54" s="4"/>
    </row>
    <row r="55" spans="1:5">
      <c r="A55" s="2">
        <v>3</v>
      </c>
      <c r="B55" s="3"/>
      <c r="C55" s="3"/>
      <c r="D55" s="4"/>
      <c r="E55" s="4"/>
    </row>
    <row r="56" spans="1:5">
      <c r="A56" s="2">
        <v>4</v>
      </c>
      <c r="B56" s="3"/>
      <c r="C56" s="3"/>
      <c r="D56" s="4"/>
      <c r="E56" s="4"/>
    </row>
    <row r="57" spans="1:5">
      <c r="A57" s="2">
        <v>5</v>
      </c>
      <c r="B57" s="3"/>
      <c r="C57" s="3"/>
      <c r="D57" s="4"/>
      <c r="E57" s="4"/>
    </row>
    <row r="58" spans="1:5">
      <c r="A58" s="2">
        <v>6</v>
      </c>
      <c r="B58" s="3"/>
      <c r="C58" s="3"/>
      <c r="D58" s="4"/>
      <c r="E58" s="4"/>
    </row>
    <row r="59" spans="1:5">
      <c r="A59" s="2">
        <v>7</v>
      </c>
      <c r="B59" s="3"/>
      <c r="C59" s="3"/>
      <c r="D59" s="4"/>
      <c r="E59" s="3"/>
    </row>
    <row r="60" spans="1:5">
      <c r="A60" s="2">
        <v>8</v>
      </c>
      <c r="B60" s="3"/>
      <c r="C60" s="3"/>
      <c r="D60" s="3"/>
      <c r="E60" s="3"/>
    </row>
    <row r="61" spans="1:5">
      <c r="A61" s="2">
        <v>9</v>
      </c>
      <c r="B61" s="3"/>
      <c r="C61" s="3"/>
      <c r="D61" s="3"/>
      <c r="E61" s="3"/>
    </row>
    <row r="62" spans="1:5">
      <c r="A62" s="2">
        <v>10</v>
      </c>
      <c r="B62" s="3"/>
      <c r="C62" s="3"/>
      <c r="D62" s="3"/>
      <c r="E62" s="3"/>
    </row>
    <row r="63" spans="1:5">
      <c r="A63" s="2">
        <v>11</v>
      </c>
      <c r="B63" s="3"/>
      <c r="C63" s="3"/>
      <c r="D63" s="3"/>
      <c r="E63" s="3"/>
    </row>
    <row r="64" spans="1:5">
      <c r="A64" s="2">
        <v>12</v>
      </c>
      <c r="B64" s="3"/>
      <c r="C64" s="3"/>
      <c r="D64" s="3"/>
      <c r="E64" s="3"/>
    </row>
    <row r="65" spans="1:15">
      <c r="A65" s="2">
        <v>13</v>
      </c>
      <c r="B65" s="3"/>
      <c r="C65" s="3"/>
      <c r="D65" s="3"/>
      <c r="E65" s="3"/>
    </row>
    <row r="66" spans="1:15">
      <c r="A66" s="2">
        <v>14</v>
      </c>
      <c r="B66" s="3"/>
      <c r="C66" s="3"/>
      <c r="D66" s="3"/>
      <c r="E66" s="3"/>
    </row>
    <row r="67" spans="1:15">
      <c r="A67" s="2">
        <v>15</v>
      </c>
      <c r="B67" s="3"/>
      <c r="C67" s="3"/>
      <c r="D67" s="3"/>
      <c r="E67" s="3"/>
    </row>
    <row r="68" spans="1:15">
      <c r="A68" s="2">
        <v>16</v>
      </c>
      <c r="B68" s="3"/>
      <c r="C68" s="3"/>
      <c r="D68" s="3"/>
      <c r="E68" s="3"/>
    </row>
    <row r="69" spans="1:15">
      <c r="A69" s="2">
        <v>17</v>
      </c>
      <c r="B69" s="3"/>
      <c r="C69" s="3"/>
      <c r="D69" s="3"/>
      <c r="E69" s="3"/>
    </row>
    <row r="70" spans="1:15">
      <c r="A70" s="2">
        <v>18</v>
      </c>
      <c r="B70" s="3"/>
      <c r="C70" s="3"/>
      <c r="D70" s="3"/>
      <c r="E70" s="3"/>
    </row>
    <row r="71" spans="1:15">
      <c r="A71" s="2">
        <v>19</v>
      </c>
      <c r="B71" s="3"/>
      <c r="C71" s="3"/>
      <c r="D71" s="3"/>
      <c r="E71" s="3"/>
    </row>
    <row r="72" spans="1:15">
      <c r="A72" s="2">
        <v>20</v>
      </c>
      <c r="B72" s="3"/>
      <c r="C72" s="3"/>
      <c r="D72" s="4"/>
      <c r="E72" s="4"/>
    </row>
    <row r="76" spans="1:15" ht="18.75" customHeight="1">
      <c r="J76" s="9"/>
      <c r="K76" s="9"/>
      <c r="L76" s="9"/>
      <c r="M76" s="9"/>
      <c r="N76" s="9"/>
      <c r="O76" s="9"/>
    </row>
    <row r="77" spans="1:15">
      <c r="J77" s="9"/>
      <c r="K77" s="9"/>
      <c r="L77" s="9"/>
      <c r="M77" s="9"/>
      <c r="N77" s="9"/>
      <c r="O77" s="9"/>
    </row>
  </sheetData>
  <mergeCells count="16">
    <mergeCell ref="A1:I1"/>
    <mergeCell ref="A3:I3"/>
    <mergeCell ref="B8:C8"/>
    <mergeCell ref="I23:I26"/>
    <mergeCell ref="A23:A26"/>
    <mergeCell ref="B23:B26"/>
    <mergeCell ref="C23:C26"/>
    <mergeCell ref="D23:D26"/>
    <mergeCell ref="E23:E26"/>
    <mergeCell ref="B9:C9"/>
    <mergeCell ref="B19:C19"/>
    <mergeCell ref="C10:C12"/>
    <mergeCell ref="C13:C15"/>
    <mergeCell ref="C16:C18"/>
    <mergeCell ref="B10:B18"/>
    <mergeCell ref="B7:C7"/>
  </mergeCells>
  <phoneticPr fontId="1"/>
  <dataValidations count="7">
    <dataValidation type="whole" operator="greaterThanOrEqual" allowBlank="1" showInputMessage="1" showErrorMessage="1" sqref="C27:C46 F27:I46 D8 C53:C72" xr:uid="{00000000-0002-0000-0000-000000000000}">
      <formula1>0</formula1>
    </dataValidation>
    <dataValidation type="date" allowBlank="1" showInputMessage="1" showErrorMessage="1" sqref="D18 D27:E46 D10 D12:D13 D15:D16 D53:E72" xr:uid="{00000000-0002-0000-0000-000001000000}">
      <formula1>43922</formula1>
      <formula2>44286</formula2>
    </dataValidation>
    <dataValidation type="list" allowBlank="1" showInputMessage="1" showErrorMessage="1" sqref="B27:B46" xr:uid="{00000000-0002-0000-0000-000002000000}">
      <formula1>"ICU, HCU, HCUでないが重症・中等症患者用の病棟, その他"</formula1>
    </dataValidation>
    <dataValidation type="list" allowBlank="1" showInputMessage="1" showErrorMessage="1" sqref="D19" xr:uid="{00000000-0002-0000-0000-000003000000}">
      <formula1>"該当, 非該当"</formula1>
    </dataValidation>
    <dataValidation type="list" allowBlank="1" showInputMessage="1" showErrorMessage="1" sqref="D9" xr:uid="{00000000-0002-0000-0000-000004000000}">
      <formula1>"有, 無"</formula1>
    </dataValidation>
    <dataValidation type="list" allowBlank="1" showInputMessage="1" showErrorMessage="1" sqref="B53:B72" xr:uid="{00000000-0002-0000-0000-000005000000}">
      <formula1>"ICU, HCU, HCUでないが重症・中等症患者用の病棟, 療養病床, その他"</formula1>
    </dataValidation>
    <dataValidation type="list" allowBlank="1" showInputMessage="1" showErrorMessage="1" sqref="D7" xr:uid="{00000000-0002-0000-0000-000006000000}">
      <formula1>"病院, 有床診療所, 無床診療所, 薬局,訪問看護ステーション,助産所"</formula1>
    </dataValidation>
  </dataValidations>
  <pageMargins left="0.7" right="0.7" top="0.75" bottom="0.75" header="0.3" footer="0.3"/>
  <pageSetup paperSize="9" scale="4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D11"/>
  <sheetViews>
    <sheetView view="pageBreakPreview" zoomScaleNormal="100" zoomScaleSheetLayoutView="100" workbookViewId="0">
      <selection activeCell="D8" sqref="D8"/>
    </sheetView>
  </sheetViews>
  <sheetFormatPr defaultRowHeight="18.75"/>
  <cols>
    <col min="1" max="1" width="6" customWidth="1"/>
    <col min="2" max="2" width="34.375" customWidth="1"/>
    <col min="3" max="3" width="24.875" customWidth="1"/>
    <col min="4" max="4" width="33.125" customWidth="1"/>
    <col min="5" max="5" width="29.375" customWidth="1"/>
    <col min="6" max="6" width="20.5" bestFit="1" customWidth="1"/>
    <col min="7" max="7" width="25.75" bestFit="1" customWidth="1"/>
    <col min="8" max="8" width="24.375" customWidth="1"/>
    <col min="9" max="9" width="24.875" customWidth="1"/>
  </cols>
  <sheetData>
    <row r="1" spans="1:4" ht="37.5" customHeight="1">
      <c r="A1" s="37" t="s">
        <v>65</v>
      </c>
      <c r="B1" s="37"/>
      <c r="C1" s="37"/>
      <c r="D1" s="37"/>
    </row>
    <row r="2" spans="1:4" ht="37.5" customHeight="1">
      <c r="A2" s="36"/>
      <c r="B2" s="36"/>
      <c r="C2" s="36"/>
      <c r="D2" s="36"/>
    </row>
    <row r="3" spans="1:4" ht="19.5" thickBot="1">
      <c r="A3" t="s">
        <v>64</v>
      </c>
      <c r="D3" s="5"/>
    </row>
    <row r="4" spans="1:4" ht="35.25" customHeight="1" thickBot="1">
      <c r="A4" t="s">
        <v>5</v>
      </c>
      <c r="B4" s="26">
        <f>空床確保料計算!Q52</f>
        <v>0</v>
      </c>
      <c r="C4" s="5" t="s">
        <v>6</v>
      </c>
    </row>
    <row r="7" spans="1:4" ht="19.5" thickBot="1">
      <c r="A7" t="s">
        <v>63</v>
      </c>
    </row>
    <row r="8" spans="1:4" ht="36" customHeight="1" thickBot="1">
      <c r="A8" t="s">
        <v>21</v>
      </c>
      <c r="B8" s="26">
        <f>IF(入力!D19="該当", 20000000+ROUNDDOWN(入力!D8/100,0)*10000000+IF(入力!D9="有", 10000000,0),0)</f>
        <v>0</v>
      </c>
      <c r="C8" s="5" t="s">
        <v>6</v>
      </c>
    </row>
    <row r="10" spans="1:4" ht="19.5" thickBot="1">
      <c r="A10" t="s">
        <v>72</v>
      </c>
    </row>
    <row r="11" spans="1:4" ht="37.5" customHeight="1" thickBot="1">
      <c r="A11" t="s">
        <v>33</v>
      </c>
      <c r="B11" s="26">
        <f>IF(入力!D19="非該当",IF(入力!D7="病院",2000000+入力!D8*50000,IF(入力!D7="有床診療所",2000000,IF(入力!D7="無床診療所",1000000,IF(入力!D7="薬局",700000,IF(入力!D7="訪問看護ステーション",700000,IF(入力!D7="助産所",700000,0)))))),0)</f>
        <v>0</v>
      </c>
      <c r="C11" s="5" t="s">
        <v>6</v>
      </c>
    </row>
  </sheetData>
  <mergeCells count="1">
    <mergeCell ref="A1:D1"/>
  </mergeCells>
  <phoneticPr fontId="1"/>
  <pageMargins left="0.7" right="0.7" top="0.75" bottom="0.75" header="0.3" footer="0.3"/>
  <pageSetup paperSize="9" scale="81"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O77"/>
  <sheetViews>
    <sheetView view="pageBreakPreview" zoomScale="75" zoomScaleNormal="100" zoomScaleSheetLayoutView="75" workbookViewId="0">
      <selection activeCell="D7" sqref="D7"/>
    </sheetView>
  </sheetViews>
  <sheetFormatPr defaultRowHeight="18.75"/>
  <cols>
    <col min="1" max="1" width="5" customWidth="1"/>
    <col min="2" max="2" width="35.5" customWidth="1"/>
    <col min="3" max="3" width="23.75" customWidth="1"/>
    <col min="4" max="9" width="20.625" customWidth="1"/>
  </cols>
  <sheetData>
    <row r="1" spans="1:9" ht="49.5" customHeight="1">
      <c r="A1" s="37" t="s">
        <v>67</v>
      </c>
      <c r="B1" s="53"/>
      <c r="C1" s="53"/>
      <c r="D1" s="53"/>
      <c r="E1" s="53"/>
      <c r="F1" s="53"/>
      <c r="G1" s="53"/>
      <c r="H1" s="53"/>
      <c r="I1" s="53"/>
    </row>
    <row r="3" spans="1:9" ht="178.5" customHeight="1">
      <c r="A3" s="38" t="s">
        <v>69</v>
      </c>
      <c r="B3" s="38"/>
      <c r="C3" s="38"/>
      <c r="D3" s="38"/>
      <c r="E3" s="38"/>
      <c r="F3" s="38"/>
      <c r="G3" s="38"/>
      <c r="H3" s="38"/>
      <c r="I3" s="38"/>
    </row>
    <row r="6" spans="1:9">
      <c r="A6" s="16" t="s">
        <v>16</v>
      </c>
    </row>
    <row r="7" spans="1:9">
      <c r="A7" s="16"/>
      <c r="B7" s="52" t="s">
        <v>70</v>
      </c>
      <c r="C7" s="52"/>
      <c r="D7" s="3" t="s">
        <v>71</v>
      </c>
    </row>
    <row r="8" spans="1:9">
      <c r="B8" s="52" t="s">
        <v>1</v>
      </c>
      <c r="C8" s="52"/>
      <c r="D8" s="7">
        <v>300</v>
      </c>
      <c r="E8" s="6"/>
    </row>
    <row r="9" spans="1:9">
      <c r="B9" s="39" t="s">
        <v>19</v>
      </c>
      <c r="C9" s="40"/>
      <c r="D9" s="3" t="s">
        <v>52</v>
      </c>
      <c r="E9" s="6"/>
    </row>
    <row r="10" spans="1:9" ht="18.75" customHeight="1">
      <c r="B10" s="54" t="s">
        <v>66</v>
      </c>
      <c r="C10" s="52" t="s">
        <v>25</v>
      </c>
      <c r="D10" s="4">
        <v>43937</v>
      </c>
      <c r="E10" s="23" t="s">
        <v>23</v>
      </c>
    </row>
    <row r="11" spans="1:9" ht="18.75" customHeight="1">
      <c r="B11" s="55"/>
      <c r="C11" s="52"/>
      <c r="D11" s="21" t="s">
        <v>22</v>
      </c>
      <c r="E11" s="24"/>
    </row>
    <row r="12" spans="1:9" ht="18.75" customHeight="1">
      <c r="B12" s="55"/>
      <c r="C12" s="52"/>
      <c r="D12" s="4">
        <v>43982</v>
      </c>
      <c r="E12" s="23" t="s">
        <v>24</v>
      </c>
    </row>
    <row r="13" spans="1:9" ht="18.75" customHeight="1">
      <c r="B13" s="55"/>
      <c r="C13" s="52" t="s">
        <v>26</v>
      </c>
      <c r="D13" s="4"/>
      <c r="E13" s="23" t="s">
        <v>23</v>
      </c>
    </row>
    <row r="14" spans="1:9" ht="18.75" customHeight="1">
      <c r="B14" s="55"/>
      <c r="C14" s="52"/>
      <c r="D14" s="21" t="s">
        <v>22</v>
      </c>
      <c r="E14" s="24"/>
    </row>
    <row r="15" spans="1:9" ht="18.75" customHeight="1">
      <c r="B15" s="55"/>
      <c r="C15" s="52"/>
      <c r="D15" s="4"/>
      <c r="E15" s="23" t="s">
        <v>24</v>
      </c>
    </row>
    <row r="16" spans="1:9" ht="18.75" customHeight="1">
      <c r="B16" s="55"/>
      <c r="C16" s="52" t="s">
        <v>27</v>
      </c>
      <c r="D16" s="4"/>
      <c r="E16" s="23" t="s">
        <v>23</v>
      </c>
    </row>
    <row r="17" spans="1:11" ht="18.75" customHeight="1">
      <c r="B17" s="55"/>
      <c r="C17" s="52"/>
      <c r="D17" s="21" t="s">
        <v>22</v>
      </c>
      <c r="E17" s="24"/>
    </row>
    <row r="18" spans="1:11" ht="18.75" customHeight="1">
      <c r="B18" s="56"/>
      <c r="C18" s="52"/>
      <c r="D18" s="4"/>
      <c r="E18" s="23" t="s">
        <v>24</v>
      </c>
    </row>
    <row r="19" spans="1:11" ht="18.75" customHeight="1">
      <c r="B19" s="50" t="s">
        <v>20</v>
      </c>
      <c r="C19" s="51"/>
      <c r="D19" s="19" t="s">
        <v>53</v>
      </c>
      <c r="E19" s="6"/>
    </row>
    <row r="20" spans="1:11">
      <c r="D20" s="8"/>
    </row>
    <row r="21" spans="1:11">
      <c r="D21" s="8"/>
    </row>
    <row r="22" spans="1:11" ht="18.75" customHeight="1">
      <c r="A22" s="16" t="s">
        <v>60</v>
      </c>
      <c r="F22" s="1"/>
      <c r="G22" s="1"/>
      <c r="H22" s="1"/>
      <c r="I22" s="1"/>
      <c r="J22" s="1"/>
      <c r="K22" s="1"/>
    </row>
    <row r="23" spans="1:11" ht="56.25">
      <c r="A23" s="44" t="s">
        <v>8</v>
      </c>
      <c r="B23" s="44" t="s">
        <v>4</v>
      </c>
      <c r="C23" s="47" t="s">
        <v>28</v>
      </c>
      <c r="D23" s="47" t="s">
        <v>58</v>
      </c>
      <c r="E23" s="47" t="s">
        <v>59</v>
      </c>
      <c r="F23" s="22" t="s">
        <v>48</v>
      </c>
      <c r="G23" s="22" t="s">
        <v>49</v>
      </c>
      <c r="H23" s="22" t="s">
        <v>50</v>
      </c>
      <c r="I23" s="41" t="s">
        <v>51</v>
      </c>
    </row>
    <row r="24" spans="1:11">
      <c r="A24" s="45"/>
      <c r="B24" s="45"/>
      <c r="C24" s="48"/>
      <c r="D24" s="48"/>
      <c r="E24" s="45"/>
      <c r="F24" s="25">
        <f>IF(D10="", "", D10)</f>
        <v>43937</v>
      </c>
      <c r="G24" s="25" t="str">
        <f>IF(D13="", "", D13)</f>
        <v/>
      </c>
      <c r="H24" s="25" t="str">
        <f>IF(D16="", "", D16)</f>
        <v/>
      </c>
      <c r="I24" s="42"/>
    </row>
    <row r="25" spans="1:11">
      <c r="A25" s="45"/>
      <c r="B25" s="45"/>
      <c r="C25" s="48"/>
      <c r="D25" s="48"/>
      <c r="E25" s="45"/>
      <c r="F25" s="22" t="s">
        <v>29</v>
      </c>
      <c r="G25" s="22" t="s">
        <v>30</v>
      </c>
      <c r="H25" s="22" t="s">
        <v>22</v>
      </c>
      <c r="I25" s="42"/>
    </row>
    <row r="26" spans="1:11">
      <c r="A26" s="46"/>
      <c r="B26" s="46"/>
      <c r="C26" s="49"/>
      <c r="D26" s="49"/>
      <c r="E26" s="46"/>
      <c r="F26" s="25">
        <f>IF(D12="", "", D12)</f>
        <v>43982</v>
      </c>
      <c r="G26" s="25" t="str">
        <f>IF(D15="","",D15)</f>
        <v/>
      </c>
      <c r="H26" s="25" t="str">
        <f>IF(D18="", "", D18)</f>
        <v/>
      </c>
      <c r="I26" s="43"/>
    </row>
    <row r="27" spans="1:11" ht="18.75" customHeight="1">
      <c r="A27" s="2">
        <v>1</v>
      </c>
      <c r="B27" s="3" t="s">
        <v>55</v>
      </c>
      <c r="C27" s="3">
        <v>40</v>
      </c>
      <c r="D27" s="4">
        <v>43945</v>
      </c>
      <c r="E27" s="4">
        <v>44004</v>
      </c>
      <c r="F27" s="3">
        <v>65</v>
      </c>
      <c r="G27" s="3"/>
      <c r="H27" s="3"/>
      <c r="I27" s="3">
        <v>20</v>
      </c>
    </row>
    <row r="28" spans="1:11" ht="18.75" customHeight="1">
      <c r="A28" s="2">
        <v>2</v>
      </c>
      <c r="B28" s="3"/>
      <c r="C28" s="3"/>
      <c r="D28" s="4"/>
      <c r="E28" s="4"/>
      <c r="F28" s="3"/>
      <c r="G28" s="3"/>
      <c r="H28" s="3"/>
      <c r="I28" s="3"/>
    </row>
    <row r="29" spans="1:11" ht="18.75" customHeight="1">
      <c r="A29" s="2">
        <v>3</v>
      </c>
      <c r="B29" s="3"/>
      <c r="C29" s="3"/>
      <c r="D29" s="4"/>
      <c r="E29" s="4"/>
      <c r="F29" s="3"/>
      <c r="G29" s="3"/>
      <c r="H29" s="3"/>
      <c r="I29" s="3"/>
    </row>
    <row r="30" spans="1:11" ht="18.75" customHeight="1">
      <c r="A30" s="2">
        <v>4</v>
      </c>
      <c r="B30" s="3"/>
      <c r="C30" s="3"/>
      <c r="D30" s="4"/>
      <c r="E30" s="4"/>
      <c r="F30" s="3"/>
      <c r="G30" s="3"/>
      <c r="H30" s="3"/>
      <c r="I30" s="3"/>
    </row>
    <row r="31" spans="1:11" ht="18.75" customHeight="1">
      <c r="A31" s="2">
        <v>5</v>
      </c>
      <c r="B31" s="3"/>
      <c r="C31" s="3"/>
      <c r="D31" s="3"/>
      <c r="E31" s="3"/>
      <c r="F31" s="3"/>
      <c r="G31" s="3"/>
      <c r="H31" s="3"/>
      <c r="I31" s="3"/>
    </row>
    <row r="32" spans="1:11" ht="18.75" customHeight="1">
      <c r="A32" s="2">
        <v>6</v>
      </c>
      <c r="B32" s="3"/>
      <c r="C32" s="3"/>
      <c r="D32" s="3"/>
      <c r="E32" s="3"/>
      <c r="F32" s="3"/>
      <c r="G32" s="3"/>
      <c r="H32" s="3"/>
      <c r="I32" s="3"/>
    </row>
    <row r="33" spans="1:9" ht="18.75" customHeight="1">
      <c r="A33" s="2">
        <v>7</v>
      </c>
      <c r="B33" s="3"/>
      <c r="C33" s="3"/>
      <c r="D33" s="3"/>
      <c r="E33" s="3"/>
      <c r="F33" s="3"/>
      <c r="G33" s="3"/>
      <c r="H33" s="3"/>
      <c r="I33" s="3"/>
    </row>
    <row r="34" spans="1:9" ht="18.75" customHeight="1">
      <c r="A34" s="2">
        <v>8</v>
      </c>
      <c r="B34" s="3"/>
      <c r="C34" s="3"/>
      <c r="D34" s="3"/>
      <c r="E34" s="3"/>
      <c r="F34" s="3"/>
      <c r="G34" s="3"/>
      <c r="H34" s="3"/>
      <c r="I34" s="3"/>
    </row>
    <row r="35" spans="1:9" ht="18.75" customHeight="1">
      <c r="A35" s="2">
        <v>9</v>
      </c>
      <c r="B35" s="3"/>
      <c r="C35" s="3"/>
      <c r="D35" s="3"/>
      <c r="E35" s="3"/>
      <c r="F35" s="3"/>
      <c r="G35" s="3"/>
      <c r="H35" s="3"/>
      <c r="I35" s="3"/>
    </row>
    <row r="36" spans="1:9" ht="18.75" customHeight="1">
      <c r="A36" s="2">
        <v>10</v>
      </c>
      <c r="B36" s="3"/>
      <c r="C36" s="3"/>
      <c r="D36" s="3"/>
      <c r="E36" s="3"/>
      <c r="F36" s="3"/>
      <c r="G36" s="3"/>
      <c r="H36" s="3"/>
      <c r="I36" s="3"/>
    </row>
    <row r="37" spans="1:9" ht="18.75" customHeight="1">
      <c r="A37" s="2">
        <v>11</v>
      </c>
      <c r="B37" s="3"/>
      <c r="C37" s="3"/>
      <c r="D37" s="4"/>
      <c r="E37" s="4"/>
      <c r="F37" s="3"/>
      <c r="G37" s="3"/>
      <c r="H37" s="3"/>
      <c r="I37" s="3"/>
    </row>
    <row r="38" spans="1:9" ht="18.75" customHeight="1">
      <c r="A38" s="2">
        <v>12</v>
      </c>
      <c r="B38" s="3"/>
      <c r="C38" s="3"/>
      <c r="D38" s="4"/>
      <c r="E38" s="4"/>
      <c r="F38" s="3"/>
      <c r="G38" s="3"/>
      <c r="H38" s="3"/>
      <c r="I38" s="3"/>
    </row>
    <row r="39" spans="1:9" ht="18.75" customHeight="1">
      <c r="A39" s="2">
        <v>13</v>
      </c>
      <c r="B39" s="3"/>
      <c r="C39" s="3"/>
      <c r="D39" s="4"/>
      <c r="E39" s="4"/>
      <c r="F39" s="3"/>
      <c r="G39" s="3"/>
      <c r="H39" s="3"/>
      <c r="I39" s="3"/>
    </row>
    <row r="40" spans="1:9" ht="18.75" customHeight="1">
      <c r="A40" s="2">
        <v>14</v>
      </c>
      <c r="B40" s="3"/>
      <c r="C40" s="3"/>
      <c r="D40" s="4"/>
      <c r="E40" s="4"/>
      <c r="F40" s="3"/>
      <c r="G40" s="3"/>
      <c r="H40" s="3"/>
      <c r="I40" s="3"/>
    </row>
    <row r="41" spans="1:9" ht="18.75" customHeight="1">
      <c r="A41" s="2">
        <v>15</v>
      </c>
      <c r="B41" s="3"/>
      <c r="C41" s="3"/>
      <c r="D41" s="3"/>
      <c r="E41" s="3"/>
      <c r="F41" s="3"/>
      <c r="G41" s="3"/>
      <c r="H41" s="3"/>
      <c r="I41" s="3"/>
    </row>
    <row r="42" spans="1:9" ht="18.75" customHeight="1">
      <c r="A42" s="2">
        <v>16</v>
      </c>
      <c r="B42" s="3"/>
      <c r="C42" s="3"/>
      <c r="D42" s="3"/>
      <c r="E42" s="3"/>
      <c r="F42" s="3"/>
      <c r="G42" s="3"/>
      <c r="H42" s="3"/>
      <c r="I42" s="3"/>
    </row>
    <row r="43" spans="1:9" ht="18.75" customHeight="1">
      <c r="A43" s="2">
        <v>17</v>
      </c>
      <c r="B43" s="3"/>
      <c r="C43" s="3"/>
      <c r="D43" s="3"/>
      <c r="E43" s="3"/>
      <c r="F43" s="3"/>
      <c r="G43" s="3"/>
      <c r="H43" s="3"/>
      <c r="I43" s="3"/>
    </row>
    <row r="44" spans="1:9" ht="18.75" customHeight="1">
      <c r="A44" s="2">
        <v>18</v>
      </c>
      <c r="B44" s="3"/>
      <c r="C44" s="3"/>
      <c r="D44" s="3"/>
      <c r="E44" s="3"/>
      <c r="F44" s="3"/>
      <c r="G44" s="3"/>
      <c r="H44" s="3"/>
      <c r="I44" s="3"/>
    </row>
    <row r="45" spans="1:9" ht="18.75" customHeight="1">
      <c r="A45" s="2">
        <v>19</v>
      </c>
      <c r="B45" s="3"/>
      <c r="C45" s="3"/>
      <c r="D45" s="3"/>
      <c r="E45" s="3"/>
      <c r="F45" s="3"/>
      <c r="G45" s="3"/>
      <c r="H45" s="3"/>
      <c r="I45" s="3"/>
    </row>
    <row r="46" spans="1:9" ht="18.75" customHeight="1">
      <c r="A46" s="2">
        <v>20</v>
      </c>
      <c r="B46" s="3"/>
      <c r="C46" s="3"/>
      <c r="D46" s="4"/>
      <c r="E46" s="4"/>
      <c r="F46" s="3"/>
      <c r="G46" s="3"/>
      <c r="H46" s="3"/>
      <c r="I46" s="3"/>
    </row>
    <row r="47" spans="1:9">
      <c r="D47" s="8"/>
    </row>
    <row r="48" spans="1:9">
      <c r="D48" s="8"/>
    </row>
    <row r="49" spans="1:5" s="5" customFormat="1" ht="18.75" customHeight="1">
      <c r="A49" s="17" t="s">
        <v>61</v>
      </c>
      <c r="B49" s="13"/>
      <c r="C49" s="13"/>
      <c r="D49" s="13"/>
      <c r="E49" s="8"/>
    </row>
    <row r="50" spans="1:5" s="5" customFormat="1">
      <c r="A50" s="13" t="s">
        <v>17</v>
      </c>
      <c r="B50" s="12"/>
      <c r="C50" s="12"/>
      <c r="D50" s="12"/>
      <c r="E50" s="8"/>
    </row>
    <row r="51" spans="1:5" s="5" customFormat="1">
      <c r="A51" s="14" t="s">
        <v>62</v>
      </c>
      <c r="B51" s="11"/>
      <c r="C51" s="11"/>
      <c r="D51" s="11"/>
      <c r="E51" s="10"/>
    </row>
    <row r="52" spans="1:5" ht="37.5">
      <c r="A52" s="35" t="s">
        <v>8</v>
      </c>
      <c r="B52" s="18" t="s">
        <v>4</v>
      </c>
      <c r="C52" s="18" t="s">
        <v>18</v>
      </c>
      <c r="D52" s="18" t="s">
        <v>56</v>
      </c>
      <c r="E52" s="18" t="s">
        <v>57</v>
      </c>
    </row>
    <row r="53" spans="1:5">
      <c r="A53" s="2">
        <v>1</v>
      </c>
      <c r="B53" s="3" t="s">
        <v>54</v>
      </c>
      <c r="C53" s="3">
        <v>60</v>
      </c>
      <c r="D53" s="4">
        <v>43945</v>
      </c>
      <c r="E53" s="4">
        <v>44004</v>
      </c>
    </row>
    <row r="54" spans="1:5">
      <c r="A54" s="2">
        <v>2</v>
      </c>
      <c r="B54" s="3"/>
      <c r="C54" s="3"/>
      <c r="D54" s="4"/>
      <c r="E54" s="4"/>
    </row>
    <row r="55" spans="1:5">
      <c r="A55" s="2">
        <v>3</v>
      </c>
      <c r="B55" s="3"/>
      <c r="C55" s="3"/>
      <c r="D55" s="4"/>
      <c r="E55" s="4"/>
    </row>
    <row r="56" spans="1:5">
      <c r="A56" s="2">
        <v>4</v>
      </c>
      <c r="B56" s="3"/>
      <c r="C56" s="3"/>
      <c r="D56" s="4"/>
      <c r="E56" s="4"/>
    </row>
    <row r="57" spans="1:5">
      <c r="A57" s="2">
        <v>5</v>
      </c>
      <c r="B57" s="3"/>
      <c r="C57" s="3"/>
      <c r="D57" s="4"/>
      <c r="E57" s="4"/>
    </row>
    <row r="58" spans="1:5">
      <c r="A58" s="2">
        <v>6</v>
      </c>
      <c r="B58" s="3"/>
      <c r="C58" s="3"/>
      <c r="D58" s="4"/>
      <c r="E58" s="4"/>
    </row>
    <row r="59" spans="1:5">
      <c r="A59" s="2">
        <v>7</v>
      </c>
      <c r="B59" s="3"/>
      <c r="C59" s="3"/>
      <c r="D59" s="4"/>
      <c r="E59" s="3"/>
    </row>
    <row r="60" spans="1:5">
      <c r="A60" s="2">
        <v>8</v>
      </c>
      <c r="B60" s="3"/>
      <c r="C60" s="3"/>
      <c r="D60" s="3"/>
      <c r="E60" s="3"/>
    </row>
    <row r="61" spans="1:5">
      <c r="A61" s="2">
        <v>9</v>
      </c>
      <c r="B61" s="3"/>
      <c r="C61" s="3"/>
      <c r="D61" s="3"/>
      <c r="E61" s="3"/>
    </row>
    <row r="62" spans="1:5">
      <c r="A62" s="2">
        <v>10</v>
      </c>
      <c r="B62" s="3"/>
      <c r="C62" s="3"/>
      <c r="D62" s="3"/>
      <c r="E62" s="3"/>
    </row>
    <row r="63" spans="1:5">
      <c r="A63" s="2">
        <v>11</v>
      </c>
      <c r="B63" s="3"/>
      <c r="C63" s="3"/>
      <c r="D63" s="3"/>
      <c r="E63" s="3"/>
    </row>
    <row r="64" spans="1:5">
      <c r="A64" s="2">
        <v>12</v>
      </c>
      <c r="B64" s="3"/>
      <c r="C64" s="3"/>
      <c r="D64" s="3"/>
      <c r="E64" s="3"/>
    </row>
    <row r="65" spans="1:15">
      <c r="A65" s="2">
        <v>13</v>
      </c>
      <c r="B65" s="3"/>
      <c r="C65" s="3"/>
      <c r="D65" s="3"/>
      <c r="E65" s="3"/>
    </row>
    <row r="66" spans="1:15">
      <c r="A66" s="2">
        <v>14</v>
      </c>
      <c r="B66" s="3"/>
      <c r="C66" s="3"/>
      <c r="D66" s="3"/>
      <c r="E66" s="3"/>
    </row>
    <row r="67" spans="1:15">
      <c r="A67" s="2">
        <v>15</v>
      </c>
      <c r="B67" s="3"/>
      <c r="C67" s="3"/>
      <c r="D67" s="3"/>
      <c r="E67" s="3"/>
    </row>
    <row r="68" spans="1:15">
      <c r="A68" s="2">
        <v>16</v>
      </c>
      <c r="B68" s="3"/>
      <c r="C68" s="3"/>
      <c r="D68" s="3"/>
      <c r="E68" s="3"/>
    </row>
    <row r="69" spans="1:15">
      <c r="A69" s="2">
        <v>17</v>
      </c>
      <c r="B69" s="3"/>
      <c r="C69" s="3"/>
      <c r="D69" s="3"/>
      <c r="E69" s="3"/>
    </row>
    <row r="70" spans="1:15">
      <c r="A70" s="2">
        <v>18</v>
      </c>
      <c r="B70" s="3"/>
      <c r="C70" s="3"/>
      <c r="D70" s="3"/>
      <c r="E70" s="3"/>
    </row>
    <row r="71" spans="1:15">
      <c r="A71" s="2">
        <v>19</v>
      </c>
      <c r="B71" s="3"/>
      <c r="C71" s="3"/>
      <c r="D71" s="3"/>
      <c r="E71" s="3"/>
    </row>
    <row r="72" spans="1:15">
      <c r="A72" s="2">
        <v>20</v>
      </c>
      <c r="B72" s="3"/>
      <c r="C72" s="3"/>
      <c r="D72" s="4"/>
      <c r="E72" s="4"/>
    </row>
    <row r="76" spans="1:15" ht="18.75" customHeight="1">
      <c r="J76" s="9"/>
      <c r="K76" s="9"/>
      <c r="L76" s="9"/>
      <c r="M76" s="9"/>
      <c r="N76" s="9"/>
      <c r="O76" s="9"/>
    </row>
    <row r="77" spans="1:15">
      <c r="J77" s="9"/>
      <c r="K77" s="9"/>
      <c r="L77" s="9"/>
      <c r="M77" s="9"/>
      <c r="N77" s="9"/>
      <c r="O77" s="9"/>
    </row>
  </sheetData>
  <mergeCells count="16">
    <mergeCell ref="I23:I26"/>
    <mergeCell ref="B19:C19"/>
    <mergeCell ref="A23:A26"/>
    <mergeCell ref="B23:B26"/>
    <mergeCell ref="C23:C26"/>
    <mergeCell ref="D23:D26"/>
    <mergeCell ref="E23:E26"/>
    <mergeCell ref="A1:I1"/>
    <mergeCell ref="A3:I3"/>
    <mergeCell ref="B8:C8"/>
    <mergeCell ref="B9:C9"/>
    <mergeCell ref="B10:B18"/>
    <mergeCell ref="C10:C12"/>
    <mergeCell ref="C13:C15"/>
    <mergeCell ref="C16:C18"/>
    <mergeCell ref="B7:C7"/>
  </mergeCells>
  <phoneticPr fontId="1"/>
  <dataValidations count="7">
    <dataValidation type="list" allowBlank="1" showInputMessage="1" showErrorMessage="1" sqref="B53:B72" xr:uid="{00000000-0002-0000-0200-000000000000}">
      <formula1>"ICU, HCU, HCUでないが重症・中等症患者用の病棟, 療養病床, その他"</formula1>
    </dataValidation>
    <dataValidation type="list" allowBlank="1" showInputMessage="1" showErrorMessage="1" sqref="D9" xr:uid="{00000000-0002-0000-0200-000001000000}">
      <formula1>"有, 無"</formula1>
    </dataValidation>
    <dataValidation type="list" allowBlank="1" showInputMessage="1" showErrorMessage="1" sqref="D19" xr:uid="{00000000-0002-0000-0200-000002000000}">
      <formula1>"該当, 非該当"</formula1>
    </dataValidation>
    <dataValidation type="list" allowBlank="1" showInputMessage="1" showErrorMessage="1" sqref="B27:B46" xr:uid="{00000000-0002-0000-0200-000003000000}">
      <formula1>"ICU, HCU, HCUでないが重症・中等症患者用の病棟, その他"</formula1>
    </dataValidation>
    <dataValidation type="date" allowBlank="1" showInputMessage="1" showErrorMessage="1" sqref="D27:E46 D53:E72 D10 D12:D13 D15:D16 D18" xr:uid="{00000000-0002-0000-0200-000004000000}">
      <formula1>43922</formula1>
      <formula2>44286</formula2>
    </dataValidation>
    <dataValidation type="whole" operator="greaterThanOrEqual" allowBlank="1" showInputMessage="1" showErrorMessage="1" sqref="F27:I46 C53:C72 C27:C46 D8" xr:uid="{00000000-0002-0000-0200-000005000000}">
      <formula1>0</formula1>
    </dataValidation>
    <dataValidation type="list" allowBlank="1" showInputMessage="1" showErrorMessage="1" sqref="D7" xr:uid="{00000000-0002-0000-0200-000006000000}">
      <formula1>"病院, 有床診療所, 無床診療所, 薬局,訪問看護ステーション,助産所"</formula1>
    </dataValidation>
  </dataValidations>
  <pageMargins left="0.7" right="0.7" top="0.75" bottom="0.75" header="0.3" footer="0.3"/>
  <pageSetup paperSize="9" scale="41"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
  <sheetViews>
    <sheetView workbookViewId="0">
      <selection activeCell="E16" sqref="E16"/>
    </sheetView>
  </sheetViews>
  <sheetFormatPr defaultRowHeight="18.75"/>
  <cols>
    <col min="1" max="1" width="24.125" customWidth="1"/>
    <col min="2" max="2" width="17.625" customWidth="1"/>
    <col min="3" max="3" width="16.375" customWidth="1"/>
  </cols>
  <sheetData>
    <row r="1" spans="1:3">
      <c r="C1" t="s">
        <v>12</v>
      </c>
    </row>
    <row r="2" spans="1:3">
      <c r="A2" t="s">
        <v>13</v>
      </c>
      <c r="B2" t="s">
        <v>10</v>
      </c>
      <c r="C2" s="15">
        <v>301000</v>
      </c>
    </row>
    <row r="3" spans="1:3">
      <c r="B3" t="s">
        <v>11</v>
      </c>
      <c r="C3" s="15">
        <v>211000</v>
      </c>
    </row>
    <row r="4" spans="1:3">
      <c r="B4" t="s">
        <v>15</v>
      </c>
      <c r="C4" s="15">
        <v>16000</v>
      </c>
    </row>
    <row r="5" spans="1:3">
      <c r="B5" t="s">
        <v>9</v>
      </c>
      <c r="C5" s="15">
        <v>52000</v>
      </c>
    </row>
    <row r="6" spans="1:3">
      <c r="A6" t="s">
        <v>14</v>
      </c>
      <c r="B6" t="s">
        <v>10</v>
      </c>
      <c r="C6" s="15">
        <v>97000</v>
      </c>
    </row>
    <row r="7" spans="1:3">
      <c r="B7" t="s">
        <v>32</v>
      </c>
      <c r="C7" s="15">
        <v>41000</v>
      </c>
    </row>
    <row r="8" spans="1:3">
      <c r="B8" t="s">
        <v>9</v>
      </c>
      <c r="C8" s="15">
        <v>16000</v>
      </c>
    </row>
  </sheetData>
  <phoneticPr fontId="1"/>
  <dataValidations count="1">
    <dataValidation type="whole" operator="greaterThanOrEqual" allowBlank="1" showInputMessage="1" showErrorMessage="1" sqref="C2:C8" xr:uid="{00000000-0002-0000-0300-000000000000}">
      <formula1>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2"/>
  <sheetViews>
    <sheetView topLeftCell="C34" workbookViewId="0">
      <selection activeCell="D49" sqref="D49"/>
    </sheetView>
  </sheetViews>
  <sheetFormatPr defaultColWidth="9" defaultRowHeight="19.5"/>
  <cols>
    <col min="1" max="1" width="6.5" style="20" customWidth="1"/>
    <col min="2" max="5" width="10.625" style="20" customWidth="1"/>
    <col min="6" max="6" width="21.125" style="20" customWidth="1"/>
    <col min="7" max="8" width="10.625" style="20" customWidth="1"/>
    <col min="9" max="9" width="21.125" style="20" customWidth="1"/>
    <col min="10" max="11" width="10.625" style="20" customWidth="1"/>
    <col min="12" max="12" width="21.25" style="20" customWidth="1"/>
    <col min="13" max="15" width="10.625" style="20" customWidth="1"/>
    <col min="16" max="16" width="23.375" style="20" customWidth="1"/>
    <col min="17" max="17" width="19.5" style="20" customWidth="1"/>
    <col min="18" max="16384" width="9" style="20"/>
  </cols>
  <sheetData>
    <row r="1" spans="1:17">
      <c r="A1" s="20" t="s">
        <v>35</v>
      </c>
    </row>
    <row r="2" spans="1:17">
      <c r="A2" s="27"/>
      <c r="B2" s="27"/>
      <c r="C2" s="27"/>
      <c r="D2" s="57" t="s">
        <v>34</v>
      </c>
      <c r="E2" s="57"/>
      <c r="F2" s="57"/>
      <c r="G2" s="57" t="s">
        <v>37</v>
      </c>
      <c r="H2" s="57"/>
      <c r="I2" s="57"/>
      <c r="J2" s="57" t="s">
        <v>38</v>
      </c>
      <c r="K2" s="57"/>
      <c r="L2" s="57"/>
      <c r="M2" s="57" t="s">
        <v>39</v>
      </c>
      <c r="N2" s="57"/>
      <c r="O2" s="57"/>
      <c r="P2" s="57"/>
      <c r="Q2" s="27"/>
    </row>
    <row r="3" spans="1:17" ht="39" customHeight="1">
      <c r="A3" s="28" t="s">
        <v>8</v>
      </c>
      <c r="B3" s="28" t="s">
        <v>18</v>
      </c>
      <c r="C3" s="29" t="s">
        <v>36</v>
      </c>
      <c r="D3" s="29" t="s">
        <v>7</v>
      </c>
      <c r="E3" s="29" t="s">
        <v>43</v>
      </c>
      <c r="F3" s="29" t="s">
        <v>40</v>
      </c>
      <c r="G3" s="29" t="s">
        <v>7</v>
      </c>
      <c r="H3" s="29" t="s">
        <v>43</v>
      </c>
      <c r="I3" s="29" t="s">
        <v>41</v>
      </c>
      <c r="J3" s="29" t="s">
        <v>7</v>
      </c>
      <c r="K3" s="29" t="s">
        <v>43</v>
      </c>
      <c r="L3" s="29" t="s">
        <v>42</v>
      </c>
      <c r="M3" s="30" t="s">
        <v>2</v>
      </c>
      <c r="N3" s="30" t="s">
        <v>7</v>
      </c>
      <c r="O3" s="29" t="s">
        <v>43</v>
      </c>
      <c r="P3" s="30" t="s">
        <v>3</v>
      </c>
      <c r="Q3" s="30" t="s">
        <v>0</v>
      </c>
    </row>
    <row r="4" spans="1:17">
      <c r="A4" s="27">
        <v>1</v>
      </c>
      <c r="B4" s="31">
        <f>入力!C53</f>
        <v>0</v>
      </c>
      <c r="C4" s="32" t="b">
        <f>IF(入力!B53="ICU", 確保料単価設定!C$2, IF(入力!B53="HCU", 確保料単価設定!C$3,IF(入力!B53="療養病床", 確保料単価設定!C$4,IF(入力!B53="HCUでないが重症・中等症患者用の病棟", 確保料単価設定!C$5,IF(入力!B53="その他", 確保料単価設定!C$5)))))</f>
        <v>0</v>
      </c>
      <c r="D4" s="32" t="str">
        <f>IF(入力!B53="","",IF(入力!D$10="", 0, IF((MIN(入力!E53,入力!D$12)-MAX(入力!D53,入力!D$10))&gt;=0, MIN(入力!E53,入力!D$12)-MAX(入力!D53,入力!D$10)+1, IF((MIN(入力!E53,入力!D$12)-MAX(入力!D53,入力!D$10))&lt;0, 0))))</f>
        <v/>
      </c>
      <c r="E4" s="32" t="e">
        <f>B4*D4</f>
        <v>#VALUE!</v>
      </c>
      <c r="F4" s="32" t="e">
        <f>C4*E4</f>
        <v>#VALUE!</v>
      </c>
      <c r="G4" s="32" t="str">
        <f>IF(入力!B53="","",IF(入力!D$13="",0,IF(MIN(入力!E53,入力!D$15)-MAX(入力!D53,入力!D$13)&gt;=0,MIN(入力!E53,入力!D$15)-MAX(入力!D53,入力!D$13)+1,IF(MIN(入力!E53,入力!D$15)-MAX(入力!D53,入力!D$13)&lt;0,0))))</f>
        <v/>
      </c>
      <c r="H4" s="32" t="e">
        <f>B4*G4</f>
        <v>#VALUE!</v>
      </c>
      <c r="I4" s="32" t="e">
        <f>C4*H4</f>
        <v>#VALUE!</v>
      </c>
      <c r="J4" s="32" t="str">
        <f>IF(入力!B53="","",IF(入力!D$16="",0,IF(MIN(入力!E53,入力!D$18)-MAX(入力!D53,入力!D$16)&gt;=0,MIN(入力!E53,入力!D$18)-MAX(入力!D53,入力!D$16)+1,IF(MIN(入力!E53,入力!D$18)-MAX(入力!D53,入力!D$16)&lt;0,0))))</f>
        <v/>
      </c>
      <c r="K4" s="32" t="e">
        <f>B4*J4</f>
        <v>#VALUE!</v>
      </c>
      <c r="L4" s="32" t="e">
        <f>C4*K4</f>
        <v>#VALUE!</v>
      </c>
      <c r="M4" s="31" t="b">
        <f>IF(入力!B53="ICU", 確保料単価設定!C$6, IF(入力!B53="HCU", 確保料単価設定!C$7,IF(入力!B53="療養病床", 確保料単価設定!C$8,IF(入力!B53="HCUでないが重症・中等症患者用の病棟", 確保料単価設定!C$7,IF(入力!B53="その他", 確保料単価設定!C$8)))))</f>
        <v>0</v>
      </c>
      <c r="N4" s="31" t="e">
        <f>DATEDIF(入力!D53,入力!E53,"d")+1-空床確保料計算!D4-空床確保料計算!G4-空床確保料計算!J4</f>
        <v>#VALUE!</v>
      </c>
      <c r="O4" s="31" t="e">
        <f>B4*N4</f>
        <v>#VALUE!</v>
      </c>
      <c r="P4" s="31" t="e">
        <f>M4*O4</f>
        <v>#VALUE!</v>
      </c>
      <c r="Q4" s="31">
        <f>_xlfn.AGGREGATE(9,6,F4,I4,L4,P4)</f>
        <v>0</v>
      </c>
    </row>
    <row r="5" spans="1:17">
      <c r="A5" s="27">
        <v>2</v>
      </c>
      <c r="B5" s="31">
        <f>入力!C54</f>
        <v>0</v>
      </c>
      <c r="C5" s="32" t="b">
        <f>IF(入力!B54="ICU", 確保料単価設定!C$2, IF(入力!B54="HCU", 確保料単価設定!C$3,IF(入力!B54="療養病床", 確保料単価設定!C$4,IF(入力!B54="HCUでないが重症・中等症患者用の病棟", 確保料単価設定!C$5,IF(入力!B54="その他", 確保料単価設定!C$5)))))</f>
        <v>0</v>
      </c>
      <c r="D5" s="32" t="str">
        <f>IF(入力!B54="","",IF(入力!D$10="", 0, IF((MIN(入力!E54,入力!D$12)-MAX(入力!D54,入力!D$10))&gt;=0, MIN(入力!E54,入力!D$12)-MAX(入力!D54,入力!D$10)+1, IF((MIN(入力!E54,入力!D$12)-MAX(入力!D54,入力!D$10))&lt;0, 0))))</f>
        <v/>
      </c>
      <c r="E5" s="32" t="e">
        <f t="shared" ref="E5:E23" si="0">B5*D5</f>
        <v>#VALUE!</v>
      </c>
      <c r="F5" s="32" t="e">
        <f t="shared" ref="F5:F23" si="1">C5*E5</f>
        <v>#VALUE!</v>
      </c>
      <c r="G5" s="32" t="str">
        <f>IF(入力!B54="","",IF(入力!D$13="",0,IF(MIN(入力!E54,入力!D$15)-MAX(入力!D54,入力!D$13)&gt;=0,MIN(入力!E54,入力!D$15)-MAX(入力!D54,入力!D$13)+1,IF(MIN(入力!E54,入力!D$15)-MAX(入力!D54,入力!D$13)&lt;0,0))))</f>
        <v/>
      </c>
      <c r="H5" s="32" t="e">
        <f t="shared" ref="H5:H23" si="2">B5*G5</f>
        <v>#VALUE!</v>
      </c>
      <c r="I5" s="32" t="e">
        <f t="shared" ref="I5:I23" si="3">C5*H5</f>
        <v>#VALUE!</v>
      </c>
      <c r="J5" s="32" t="str">
        <f>IF(入力!B54="","",IF(入力!D$16="",0,IF(MIN(入力!E54,入力!D$18)-MAX(入力!D54,入力!D$16)&gt;=0,MIN(入力!E54,入力!D$18)-MAX(入力!D54,入力!D$16)+1,IF(MIN(入力!E54,入力!D$18)-MAX(入力!D54,入力!D$16)&lt;0,0))))</f>
        <v/>
      </c>
      <c r="K5" s="32" t="e">
        <f t="shared" ref="K5:K23" si="4">B5*J5</f>
        <v>#VALUE!</v>
      </c>
      <c r="L5" s="32" t="e">
        <f t="shared" ref="L5:L23" si="5">C5*K5</f>
        <v>#VALUE!</v>
      </c>
      <c r="M5" s="31" t="b">
        <f>IF(入力!B54="ICU", 確保料単価設定!C$6, IF(入力!B54="HCU", 確保料単価設定!C$7,IF(入力!B54="療養病床", 確保料単価設定!C$8,IF(入力!B54="HCUでないが重症・中等症患者用の病棟", 確保料単価設定!C$7,IF(入力!B54="その他", 確保料単価設定!C$8)))))</f>
        <v>0</v>
      </c>
      <c r="N5" s="31" t="e">
        <f>DATEDIF(入力!D54,入力!E54,"d")+1-空床確保料計算!D5-空床確保料計算!G5-空床確保料計算!J5</f>
        <v>#VALUE!</v>
      </c>
      <c r="O5" s="31" t="e">
        <f t="shared" ref="O5:O23" si="6">B5*N5</f>
        <v>#VALUE!</v>
      </c>
      <c r="P5" s="31" t="e">
        <f t="shared" ref="P5:P23" si="7">M5*O5</f>
        <v>#VALUE!</v>
      </c>
      <c r="Q5" s="31">
        <f t="shared" ref="Q5:Q23" si="8">_xlfn.AGGREGATE(9,6,F5,I5,L5,P5)</f>
        <v>0</v>
      </c>
    </row>
    <row r="6" spans="1:17">
      <c r="A6" s="27">
        <v>3</v>
      </c>
      <c r="B6" s="31">
        <f>入力!C55</f>
        <v>0</v>
      </c>
      <c r="C6" s="32" t="b">
        <f>IF(入力!B55="ICU", 確保料単価設定!C$2, IF(入力!B55="HCU", 確保料単価設定!C$3,IF(入力!B55="療養病床", 確保料単価設定!C$4,IF(入力!B55="HCUでないが重症・中等症患者用の病棟", 確保料単価設定!C$5,IF(入力!B55="その他", 確保料単価設定!C$5)))))</f>
        <v>0</v>
      </c>
      <c r="D6" s="32" t="str">
        <f>IF(入力!B55="","",IF(入力!D$10="", 0, IF((MIN(入力!E55,入力!D$12)-MAX(入力!D55,入力!D$10))&gt;=0, MIN(入力!E55,入力!D$12)-MAX(入力!D55,入力!D$10)+1, IF((MIN(入力!E55,入力!D$12)-MAX(入力!D55,入力!D$10))&lt;0, 0))))</f>
        <v/>
      </c>
      <c r="E6" s="32" t="e">
        <f t="shared" si="0"/>
        <v>#VALUE!</v>
      </c>
      <c r="F6" s="32" t="e">
        <f t="shared" si="1"/>
        <v>#VALUE!</v>
      </c>
      <c r="G6" s="32" t="str">
        <f>IF(入力!B55="","",IF(入力!D$13="",0,IF(MIN(入力!E55,入力!D$15)-MAX(入力!D55,入力!D$13)&gt;=0,MIN(入力!E55,入力!D$15)-MAX(入力!D55,入力!D$13)+1,IF(MIN(入力!E55,入力!D$15)-MAX(入力!D55,入力!D$13)&lt;0,0))))</f>
        <v/>
      </c>
      <c r="H6" s="32" t="e">
        <f t="shared" si="2"/>
        <v>#VALUE!</v>
      </c>
      <c r="I6" s="32" t="e">
        <f t="shared" si="3"/>
        <v>#VALUE!</v>
      </c>
      <c r="J6" s="32" t="str">
        <f>IF(入力!B55="","",IF(入力!D$16="",0,IF(MIN(入力!E55,入力!D$18)-MAX(入力!D55,入力!D$16)&gt;=0,MIN(入力!E55,入力!D$18)-MAX(入力!D55,入力!D$16)+1,IF(MIN(入力!E55,入力!D$18)-MAX(入力!D55,入力!D$16)&lt;0,0))))</f>
        <v/>
      </c>
      <c r="K6" s="32" t="e">
        <f t="shared" si="4"/>
        <v>#VALUE!</v>
      </c>
      <c r="L6" s="32" t="e">
        <f t="shared" si="5"/>
        <v>#VALUE!</v>
      </c>
      <c r="M6" s="31" t="b">
        <f>IF(入力!B55="ICU", 確保料単価設定!C$6, IF(入力!B55="HCU", 確保料単価設定!C$7,IF(入力!B55="療養病床", 確保料単価設定!C$8,IF(入力!B55="HCUでないが重症・中等症患者用の病棟", 確保料単価設定!C$7,IF(入力!B55="その他", 確保料単価設定!C$8)))))</f>
        <v>0</v>
      </c>
      <c r="N6" s="31" t="e">
        <f>DATEDIF(入力!D55,入力!E55,"d")+1-空床確保料計算!D6-空床確保料計算!G6-空床確保料計算!J6</f>
        <v>#VALUE!</v>
      </c>
      <c r="O6" s="31" t="e">
        <f t="shared" si="6"/>
        <v>#VALUE!</v>
      </c>
      <c r="P6" s="31" t="e">
        <f t="shared" si="7"/>
        <v>#VALUE!</v>
      </c>
      <c r="Q6" s="31">
        <f t="shared" si="8"/>
        <v>0</v>
      </c>
    </row>
    <row r="7" spans="1:17">
      <c r="A7" s="27">
        <v>4</v>
      </c>
      <c r="B7" s="31">
        <f>入力!C56</f>
        <v>0</v>
      </c>
      <c r="C7" s="32" t="b">
        <f>IF(入力!B56="ICU", 確保料単価設定!C$2, IF(入力!B56="HCU", 確保料単価設定!C$3,IF(入力!B56="療養病床", 確保料単価設定!C$4,IF(入力!B56="HCUでないが重症・中等症患者用の病棟", 確保料単価設定!C$5,IF(入力!B56="その他", 確保料単価設定!C$5)))))</f>
        <v>0</v>
      </c>
      <c r="D7" s="32" t="str">
        <f>IF(入力!B56="","",IF(入力!D$10="", 0, IF((MIN(入力!E56,入力!D$12)-MAX(入力!D56,入力!D$10))&gt;=0, MIN(入力!E56,入力!D$12)-MAX(入力!D56,入力!D$10)+1, IF((MIN(入力!E56,入力!D$12)-MAX(入力!D56,入力!D$10))&lt;0, 0))))</f>
        <v/>
      </c>
      <c r="E7" s="32" t="e">
        <f t="shared" si="0"/>
        <v>#VALUE!</v>
      </c>
      <c r="F7" s="32" t="e">
        <f t="shared" si="1"/>
        <v>#VALUE!</v>
      </c>
      <c r="G7" s="32" t="str">
        <f>IF(入力!B56="","",IF(入力!D$13="",0,IF(MIN(入力!E56,入力!D$15)-MAX(入力!D56,入力!D$13)&gt;=0,MIN(入力!E56,入力!D$15)-MAX(入力!D56,入力!D$13)+1,IF(MIN(入力!E56,入力!D$15)-MAX(入力!D56,入力!D$13)&lt;0,0))))</f>
        <v/>
      </c>
      <c r="H7" s="32" t="e">
        <f t="shared" si="2"/>
        <v>#VALUE!</v>
      </c>
      <c r="I7" s="32" t="e">
        <f t="shared" si="3"/>
        <v>#VALUE!</v>
      </c>
      <c r="J7" s="32" t="str">
        <f>IF(入力!B56="","",IF(入力!D$16="",0,IF(MIN(入力!E56,入力!D$18)-MAX(入力!D56,入力!D$16)&gt;=0,MIN(入力!E56,入力!D$18)-MAX(入力!D56,入力!D$16)+1,IF(MIN(入力!E56,入力!D$18)-MAX(入力!D56,入力!D$16)&lt;0,0))))</f>
        <v/>
      </c>
      <c r="K7" s="32" t="e">
        <f t="shared" si="4"/>
        <v>#VALUE!</v>
      </c>
      <c r="L7" s="32" t="e">
        <f t="shared" si="5"/>
        <v>#VALUE!</v>
      </c>
      <c r="M7" s="31" t="b">
        <f>IF(入力!B56="ICU", 確保料単価設定!C$6, IF(入力!B56="HCU", 確保料単価設定!C$7,IF(入力!B56="療養病床", 確保料単価設定!C$8,IF(入力!B56="HCUでないが重症・中等症患者用の病棟", 確保料単価設定!C$7,IF(入力!B56="その他", 確保料単価設定!C$8)))))</f>
        <v>0</v>
      </c>
      <c r="N7" s="31" t="e">
        <f>DATEDIF(入力!D56,入力!E56,"d")+1-空床確保料計算!D7-空床確保料計算!G7-空床確保料計算!J7</f>
        <v>#VALUE!</v>
      </c>
      <c r="O7" s="31" t="e">
        <f t="shared" si="6"/>
        <v>#VALUE!</v>
      </c>
      <c r="P7" s="31" t="e">
        <f t="shared" si="7"/>
        <v>#VALUE!</v>
      </c>
      <c r="Q7" s="31">
        <f t="shared" si="8"/>
        <v>0</v>
      </c>
    </row>
    <row r="8" spans="1:17">
      <c r="A8" s="27">
        <v>5</v>
      </c>
      <c r="B8" s="31">
        <f>入力!C57</f>
        <v>0</v>
      </c>
      <c r="C8" s="32" t="b">
        <f>IF(入力!B57="ICU", 確保料単価設定!C$2, IF(入力!B57="HCU", 確保料単価設定!C$3,IF(入力!B57="療養病床", 確保料単価設定!C$4,IF(入力!B57="HCUでないが重症・中等症患者用の病棟", 確保料単価設定!C$5,IF(入力!B57="その他", 確保料単価設定!C$5)))))</f>
        <v>0</v>
      </c>
      <c r="D8" s="32" t="str">
        <f>IF(入力!B57="","",IF(入力!D$10="", 0, IF((MIN(入力!E57,入力!D$12)-MAX(入力!D57,入力!D$10))&gt;=0, MIN(入力!E57,入力!D$12)-MAX(入力!D57,入力!D$10)+1, IF((MIN(入力!E57,入力!D$12)-MAX(入力!D57,入力!D$10))&lt;0, 0))))</f>
        <v/>
      </c>
      <c r="E8" s="32" t="e">
        <f t="shared" si="0"/>
        <v>#VALUE!</v>
      </c>
      <c r="F8" s="32" t="e">
        <f t="shared" si="1"/>
        <v>#VALUE!</v>
      </c>
      <c r="G8" s="32" t="str">
        <f>IF(入力!B57="","",IF(入力!D$13="",0,IF(MIN(入力!E57,入力!D$15)-MAX(入力!D57,入力!D$13)&gt;=0,MIN(入力!E57,入力!D$15)-MAX(入力!D57,入力!D$13)+1,IF(MIN(入力!E57,入力!D$15)-MAX(入力!D57,入力!D$13)&lt;0,0))))</f>
        <v/>
      </c>
      <c r="H8" s="32" t="e">
        <f t="shared" si="2"/>
        <v>#VALUE!</v>
      </c>
      <c r="I8" s="32" t="e">
        <f t="shared" si="3"/>
        <v>#VALUE!</v>
      </c>
      <c r="J8" s="32" t="str">
        <f>IF(入力!B57="","",IF(入力!D$16="",0,IF(MIN(入力!E57,入力!D$18)-MAX(入力!D57,入力!D$16)&gt;=0,MIN(入力!E57,入力!D$18)-MAX(入力!D57,入力!D$16)+1,IF(MIN(入力!E57,入力!D$18)-MAX(入力!D57,入力!D$16)&lt;0,0))))</f>
        <v/>
      </c>
      <c r="K8" s="32" t="e">
        <f t="shared" si="4"/>
        <v>#VALUE!</v>
      </c>
      <c r="L8" s="32" t="e">
        <f t="shared" si="5"/>
        <v>#VALUE!</v>
      </c>
      <c r="M8" s="31" t="b">
        <f>IF(入力!B57="ICU", 確保料単価設定!C$6, IF(入力!B57="HCU", 確保料単価設定!C$7,IF(入力!B57="療養病床", 確保料単価設定!C$8,IF(入力!B57="HCUでないが重症・中等症患者用の病棟", 確保料単価設定!C$7,IF(入力!B57="その他", 確保料単価設定!C$8)))))</f>
        <v>0</v>
      </c>
      <c r="N8" s="31" t="e">
        <f>DATEDIF(入力!D57,入力!E57,"d")+1-空床確保料計算!D8-空床確保料計算!G8-空床確保料計算!J8</f>
        <v>#VALUE!</v>
      </c>
      <c r="O8" s="31" t="e">
        <f t="shared" si="6"/>
        <v>#VALUE!</v>
      </c>
      <c r="P8" s="31" t="e">
        <f t="shared" si="7"/>
        <v>#VALUE!</v>
      </c>
      <c r="Q8" s="31">
        <f t="shared" si="8"/>
        <v>0</v>
      </c>
    </row>
    <row r="9" spans="1:17">
      <c r="A9" s="27">
        <v>6</v>
      </c>
      <c r="B9" s="31">
        <f>入力!C58</f>
        <v>0</v>
      </c>
      <c r="C9" s="32" t="b">
        <f>IF(入力!B58="ICU", 確保料単価設定!C$2, IF(入力!B58="HCU", 確保料単価設定!C$3,IF(入力!B58="療養病床", 確保料単価設定!C$4,IF(入力!B58="HCUでないが重症・中等症患者用の病棟", 確保料単価設定!C$5,IF(入力!B58="その他", 確保料単価設定!C$5)))))</f>
        <v>0</v>
      </c>
      <c r="D9" s="32" t="str">
        <f>IF(入力!B58="","",IF(入力!D$10="", 0, IF((MIN(入力!E58,入力!D$12)-MAX(入力!D58,入力!D$10))&gt;=0, MIN(入力!E58,入力!D$12)-MAX(入力!D58,入力!D$10)+1, IF((MIN(入力!E58,入力!D$12)-MAX(入力!D58,入力!D$10))&lt;0, 0))))</f>
        <v/>
      </c>
      <c r="E9" s="32" t="e">
        <f t="shared" si="0"/>
        <v>#VALUE!</v>
      </c>
      <c r="F9" s="32" t="e">
        <f t="shared" si="1"/>
        <v>#VALUE!</v>
      </c>
      <c r="G9" s="32" t="str">
        <f>IF(入力!B58="","",IF(入力!D$13="",0,IF(MIN(入力!E58,入力!D$15)-MAX(入力!D58,入力!D$13)&gt;=0,MIN(入力!E58,入力!D$15)-MAX(入力!D58,入力!D$13)+1,IF(MIN(入力!E58,入力!D$15)-MAX(入力!D58,入力!D$13)&lt;0,0))))</f>
        <v/>
      </c>
      <c r="H9" s="32" t="e">
        <f t="shared" si="2"/>
        <v>#VALUE!</v>
      </c>
      <c r="I9" s="32" t="e">
        <f t="shared" si="3"/>
        <v>#VALUE!</v>
      </c>
      <c r="J9" s="32" t="str">
        <f>IF(入力!B58="","",IF(入力!D$16="",0,IF(MIN(入力!E58,入力!D$18)-MAX(入力!D58,入力!D$16)&gt;=0,MIN(入力!E58,入力!D$18)-MAX(入力!D58,入力!D$16)+1,IF(MIN(入力!E58,入力!D$18)-MAX(入力!D58,入力!D$16)&lt;0,0))))</f>
        <v/>
      </c>
      <c r="K9" s="32" t="e">
        <f t="shared" si="4"/>
        <v>#VALUE!</v>
      </c>
      <c r="L9" s="32" t="e">
        <f t="shared" si="5"/>
        <v>#VALUE!</v>
      </c>
      <c r="M9" s="31" t="b">
        <f>IF(入力!B58="ICU", 確保料単価設定!C$6, IF(入力!B58="HCU", 確保料単価設定!C$7,IF(入力!B58="療養病床", 確保料単価設定!C$8,IF(入力!B58="HCUでないが重症・中等症患者用の病棟", 確保料単価設定!C$7,IF(入力!B58="その他", 確保料単価設定!C$8)))))</f>
        <v>0</v>
      </c>
      <c r="N9" s="31" t="e">
        <f>DATEDIF(入力!D58,入力!E58,"d")+1-空床確保料計算!D9-空床確保料計算!G9-空床確保料計算!J9</f>
        <v>#VALUE!</v>
      </c>
      <c r="O9" s="31" t="e">
        <f t="shared" si="6"/>
        <v>#VALUE!</v>
      </c>
      <c r="P9" s="31" t="e">
        <f t="shared" si="7"/>
        <v>#VALUE!</v>
      </c>
      <c r="Q9" s="31">
        <f t="shared" si="8"/>
        <v>0</v>
      </c>
    </row>
    <row r="10" spans="1:17">
      <c r="A10" s="27">
        <v>7</v>
      </c>
      <c r="B10" s="31">
        <f>入力!C59</f>
        <v>0</v>
      </c>
      <c r="C10" s="32" t="b">
        <f>IF(入力!B59="ICU", 確保料単価設定!C$2, IF(入力!B59="HCU", 確保料単価設定!C$3,IF(入力!B59="療養病床", 確保料単価設定!C$4,IF(入力!B59="HCUでないが重症・中等症患者用の病棟", 確保料単価設定!C$5,IF(入力!B59="その他", 確保料単価設定!C$5)))))</f>
        <v>0</v>
      </c>
      <c r="D10" s="32" t="str">
        <f>IF(入力!B59="","",IF(入力!D$10="", 0, IF((MIN(入力!E59,入力!D$12)-MAX(入力!D59,入力!D$10))&gt;=0, MIN(入力!E59,入力!D$12)-MAX(入力!D59,入力!D$10)+1, IF((MIN(入力!E59,入力!D$12)-MAX(入力!D59,入力!D$10))&lt;0, 0))))</f>
        <v/>
      </c>
      <c r="E10" s="32" t="e">
        <f t="shared" si="0"/>
        <v>#VALUE!</v>
      </c>
      <c r="F10" s="32" t="e">
        <f t="shared" si="1"/>
        <v>#VALUE!</v>
      </c>
      <c r="G10" s="32" t="str">
        <f>IF(入力!B59="","",IF(入力!D$13="",0,IF(MIN(入力!E59,入力!D$15)-MAX(入力!D59,入力!D$13)&gt;=0,MIN(入力!E59,入力!D$15)-MAX(入力!D59,入力!D$13)+1,IF(MIN(入力!E59,入力!D$15)-MAX(入力!D59,入力!D$13)&lt;0,0))))</f>
        <v/>
      </c>
      <c r="H10" s="32" t="e">
        <f t="shared" si="2"/>
        <v>#VALUE!</v>
      </c>
      <c r="I10" s="32" t="e">
        <f t="shared" si="3"/>
        <v>#VALUE!</v>
      </c>
      <c r="J10" s="32" t="str">
        <f>IF(入力!B59="","",IF(入力!D$16="",0,IF(MIN(入力!E59,入力!D$18)-MAX(入力!D59,入力!D$16)&gt;=0,MIN(入力!E59,入力!D$18)-MAX(入力!D59,入力!D$16)+1,IF(MIN(入力!E59,入力!D$18)-MAX(入力!D59,入力!D$16)&lt;0,0))))</f>
        <v/>
      </c>
      <c r="K10" s="32" t="e">
        <f t="shared" si="4"/>
        <v>#VALUE!</v>
      </c>
      <c r="L10" s="32" t="e">
        <f t="shared" si="5"/>
        <v>#VALUE!</v>
      </c>
      <c r="M10" s="31" t="b">
        <f>IF(入力!B59="ICU", 確保料単価設定!C$6, IF(入力!B59="HCU", 確保料単価設定!C$7,IF(入力!B59="療養病床", 確保料単価設定!C$8,IF(入力!B59="HCUでないが重症・中等症患者用の病棟", 確保料単価設定!C$7,IF(入力!B59="その他", 確保料単価設定!C$8)))))</f>
        <v>0</v>
      </c>
      <c r="N10" s="31" t="e">
        <f>DATEDIF(入力!D59,入力!E59,"d")+1-空床確保料計算!D10-空床確保料計算!G10-空床確保料計算!J10</f>
        <v>#VALUE!</v>
      </c>
      <c r="O10" s="31" t="e">
        <f t="shared" si="6"/>
        <v>#VALUE!</v>
      </c>
      <c r="P10" s="31" t="e">
        <f t="shared" si="7"/>
        <v>#VALUE!</v>
      </c>
      <c r="Q10" s="31">
        <f t="shared" si="8"/>
        <v>0</v>
      </c>
    </row>
    <row r="11" spans="1:17">
      <c r="A11" s="27">
        <v>8</v>
      </c>
      <c r="B11" s="31">
        <f>入力!C60</f>
        <v>0</v>
      </c>
      <c r="C11" s="32" t="b">
        <f>IF(入力!B60="ICU", 確保料単価設定!C$2, IF(入力!B60="HCU", 確保料単価設定!C$3,IF(入力!B60="療養病床", 確保料単価設定!C$4,IF(入力!B60="HCUでないが重症・中等症患者用の病棟", 確保料単価設定!C$5,IF(入力!B60="その他", 確保料単価設定!C$5)))))</f>
        <v>0</v>
      </c>
      <c r="D11" s="32" t="str">
        <f>IF(入力!B60="","",IF(入力!D$10="", 0, IF((MIN(入力!E60,入力!D$12)-MAX(入力!D60,入力!D$10))&gt;=0, MIN(入力!E60,入力!D$12)-MAX(入力!D60,入力!D$10)+1, IF((MIN(入力!E60,入力!D$12)-MAX(入力!D60,入力!D$10))&lt;0, 0))))</f>
        <v/>
      </c>
      <c r="E11" s="32" t="e">
        <f t="shared" si="0"/>
        <v>#VALUE!</v>
      </c>
      <c r="F11" s="32" t="e">
        <f t="shared" si="1"/>
        <v>#VALUE!</v>
      </c>
      <c r="G11" s="32" t="str">
        <f>IF(入力!B60="","",IF(入力!D$13="",0,IF(MIN(入力!E60,入力!D$15)-MAX(入力!D60,入力!D$13)&gt;=0,MIN(入力!E60,入力!D$15)-MAX(入力!D60,入力!D$13)+1,IF(MIN(入力!E60,入力!D$15)-MAX(入力!D60,入力!D$13)&lt;0,0))))</f>
        <v/>
      </c>
      <c r="H11" s="32" t="e">
        <f t="shared" si="2"/>
        <v>#VALUE!</v>
      </c>
      <c r="I11" s="32" t="e">
        <f t="shared" si="3"/>
        <v>#VALUE!</v>
      </c>
      <c r="J11" s="32" t="str">
        <f>IF(入力!B60="","",IF(入力!D$16="",0,IF(MIN(入力!E60,入力!D$18)-MAX(入力!D60,入力!D$16)&gt;=0,MIN(入力!E60,入力!D$18)-MAX(入力!D60,入力!D$16)+1,IF(MIN(入力!E60,入力!D$18)-MAX(入力!D60,入力!D$16)&lt;0,0))))</f>
        <v/>
      </c>
      <c r="K11" s="32" t="e">
        <f t="shared" si="4"/>
        <v>#VALUE!</v>
      </c>
      <c r="L11" s="32" t="e">
        <f t="shared" si="5"/>
        <v>#VALUE!</v>
      </c>
      <c r="M11" s="31" t="b">
        <f>IF(入力!B60="ICU", 確保料単価設定!C$6, IF(入力!B60="HCU", 確保料単価設定!C$7,IF(入力!B60="療養病床", 確保料単価設定!C$8,IF(入力!B60="HCUでないが重症・中等症患者用の病棟", 確保料単価設定!C$7,IF(入力!B60="その他", 確保料単価設定!C$8)))))</f>
        <v>0</v>
      </c>
      <c r="N11" s="31" t="e">
        <f>DATEDIF(入力!D60,入力!E60,"d")+1-空床確保料計算!D11-空床確保料計算!G11-空床確保料計算!J11</f>
        <v>#VALUE!</v>
      </c>
      <c r="O11" s="31" t="e">
        <f t="shared" si="6"/>
        <v>#VALUE!</v>
      </c>
      <c r="P11" s="31" t="e">
        <f t="shared" si="7"/>
        <v>#VALUE!</v>
      </c>
      <c r="Q11" s="31">
        <f t="shared" si="8"/>
        <v>0</v>
      </c>
    </row>
    <row r="12" spans="1:17">
      <c r="A12" s="27">
        <v>9</v>
      </c>
      <c r="B12" s="31">
        <f>入力!C61</f>
        <v>0</v>
      </c>
      <c r="C12" s="32" t="b">
        <f>IF(入力!B61="ICU", 確保料単価設定!C$2, IF(入力!B61="HCU", 確保料単価設定!C$3,IF(入力!B61="療養病床", 確保料単価設定!C$4,IF(入力!B61="HCUでないが重症・中等症患者用の病棟", 確保料単価設定!C$5,IF(入力!B61="その他", 確保料単価設定!C$5)))))</f>
        <v>0</v>
      </c>
      <c r="D12" s="32" t="str">
        <f>IF(入力!B61="","",IF(入力!D$10="", 0, IF((MIN(入力!E61,入力!D$12)-MAX(入力!D61,入力!D$10))&gt;=0, MIN(入力!E61,入力!D$12)-MAX(入力!D61,入力!D$10)+1, IF((MIN(入力!E61,入力!D$12)-MAX(入力!D61,入力!D$10))&lt;0, 0))))</f>
        <v/>
      </c>
      <c r="E12" s="32" t="e">
        <f t="shared" si="0"/>
        <v>#VALUE!</v>
      </c>
      <c r="F12" s="32" t="e">
        <f t="shared" si="1"/>
        <v>#VALUE!</v>
      </c>
      <c r="G12" s="32" t="str">
        <f>IF(入力!B61="","",IF(入力!D$13="",0,IF(MIN(入力!E61,入力!D$15)-MAX(入力!D61,入力!D$13)&gt;=0,MIN(入力!E61,入力!D$15)-MAX(入力!D61,入力!D$13)+1,IF(MIN(入力!E61,入力!D$15)-MAX(入力!D61,入力!D$13)&lt;0,0))))</f>
        <v/>
      </c>
      <c r="H12" s="32" t="e">
        <f t="shared" si="2"/>
        <v>#VALUE!</v>
      </c>
      <c r="I12" s="32" t="e">
        <f t="shared" si="3"/>
        <v>#VALUE!</v>
      </c>
      <c r="J12" s="32" t="str">
        <f>IF(入力!B61="","",IF(入力!D$16="",0,IF(MIN(入力!E61,入力!D$18)-MAX(入力!D61,入力!D$16)&gt;=0,MIN(入力!E61,入力!D$18)-MAX(入力!D61,入力!D$16)+1,IF(MIN(入力!E61,入力!D$18)-MAX(入力!D61,入力!D$16)&lt;0,0))))</f>
        <v/>
      </c>
      <c r="K12" s="32" t="e">
        <f t="shared" si="4"/>
        <v>#VALUE!</v>
      </c>
      <c r="L12" s="32" t="e">
        <f t="shared" si="5"/>
        <v>#VALUE!</v>
      </c>
      <c r="M12" s="31" t="b">
        <f>IF(入力!B61="ICU", 確保料単価設定!C$6, IF(入力!B61="HCU", 確保料単価設定!C$7,IF(入力!B61="療養病床", 確保料単価設定!C$8,IF(入力!B61="HCUでないが重症・中等症患者用の病棟", 確保料単価設定!C$7,IF(入力!B61="その他", 確保料単価設定!C$8)))))</f>
        <v>0</v>
      </c>
      <c r="N12" s="31" t="e">
        <f>DATEDIF(入力!D61,入力!E61,"d")+1-空床確保料計算!D12-空床確保料計算!G12-空床確保料計算!J12</f>
        <v>#VALUE!</v>
      </c>
      <c r="O12" s="31" t="e">
        <f t="shared" si="6"/>
        <v>#VALUE!</v>
      </c>
      <c r="P12" s="31" t="e">
        <f t="shared" si="7"/>
        <v>#VALUE!</v>
      </c>
      <c r="Q12" s="31">
        <f t="shared" si="8"/>
        <v>0</v>
      </c>
    </row>
    <row r="13" spans="1:17">
      <c r="A13" s="27">
        <v>10</v>
      </c>
      <c r="B13" s="31">
        <f>入力!C62</f>
        <v>0</v>
      </c>
      <c r="C13" s="32" t="b">
        <f>IF(入力!B62="ICU", 確保料単価設定!C$2, IF(入力!B62="HCU", 確保料単価設定!C$3,IF(入力!B62="療養病床", 確保料単価設定!C$4,IF(入力!B62="HCUでないが重症・中等症患者用の病棟", 確保料単価設定!C$5,IF(入力!B62="その他", 確保料単価設定!C$5)))))</f>
        <v>0</v>
      </c>
      <c r="D13" s="32" t="str">
        <f>IF(入力!B62="","",IF(入力!D$10="", 0, IF((MIN(入力!E62,入力!D$12)-MAX(入力!D62,入力!D$10))&gt;=0, MIN(入力!E62,入力!D$12)-MAX(入力!D62,入力!D$10)+1, IF((MIN(入力!E62,入力!D$12)-MAX(入力!D62,入力!D$10))&lt;0, 0))))</f>
        <v/>
      </c>
      <c r="E13" s="32" t="e">
        <f t="shared" si="0"/>
        <v>#VALUE!</v>
      </c>
      <c r="F13" s="32" t="e">
        <f t="shared" si="1"/>
        <v>#VALUE!</v>
      </c>
      <c r="G13" s="32" t="str">
        <f>IF(入力!B62="","",IF(入力!D$13="",0,IF(MIN(入力!E62,入力!D$15)-MAX(入力!D62,入力!D$13)&gt;=0,MIN(入力!E62,入力!D$15)-MAX(入力!D62,入力!D$13)+1,IF(MIN(入力!E62,入力!D$15)-MAX(入力!D62,入力!D$13)&lt;0,0))))</f>
        <v/>
      </c>
      <c r="H13" s="32" t="e">
        <f t="shared" si="2"/>
        <v>#VALUE!</v>
      </c>
      <c r="I13" s="32" t="e">
        <f t="shared" si="3"/>
        <v>#VALUE!</v>
      </c>
      <c r="J13" s="32" t="str">
        <f>IF(入力!B62="","",IF(入力!D$16="",0,IF(MIN(入力!E62,入力!D$18)-MAX(入力!D62,入力!D$16)&gt;=0,MIN(入力!E62,入力!D$18)-MAX(入力!D62,入力!D$16)+1,IF(MIN(入力!E62,入力!D$18)-MAX(入力!D62,入力!D$16)&lt;0,0))))</f>
        <v/>
      </c>
      <c r="K13" s="32" t="e">
        <f t="shared" si="4"/>
        <v>#VALUE!</v>
      </c>
      <c r="L13" s="32" t="e">
        <f t="shared" si="5"/>
        <v>#VALUE!</v>
      </c>
      <c r="M13" s="31" t="b">
        <f>IF(入力!B62="ICU", 確保料単価設定!C$6, IF(入力!B62="HCU", 確保料単価設定!C$7,IF(入力!B62="療養病床", 確保料単価設定!C$8,IF(入力!B62="HCUでないが重症・中等症患者用の病棟", 確保料単価設定!C$7,IF(入力!B62="その他", 確保料単価設定!C$8)))))</f>
        <v>0</v>
      </c>
      <c r="N13" s="31" t="e">
        <f>DATEDIF(入力!D62,入力!E62,"d")+1-空床確保料計算!D13-空床確保料計算!G13-空床確保料計算!J13</f>
        <v>#VALUE!</v>
      </c>
      <c r="O13" s="31" t="e">
        <f t="shared" si="6"/>
        <v>#VALUE!</v>
      </c>
      <c r="P13" s="31" t="e">
        <f t="shared" si="7"/>
        <v>#VALUE!</v>
      </c>
      <c r="Q13" s="31">
        <f t="shared" si="8"/>
        <v>0</v>
      </c>
    </row>
    <row r="14" spans="1:17">
      <c r="A14" s="27">
        <v>11</v>
      </c>
      <c r="B14" s="31">
        <f>入力!C63</f>
        <v>0</v>
      </c>
      <c r="C14" s="32" t="b">
        <f>IF(入力!B63="ICU", 確保料単価設定!C$2, IF(入力!B63="HCU", 確保料単価設定!C$3,IF(入力!B63="療養病床", 確保料単価設定!C$4,IF(入力!B63="HCUでないが重症・中等症患者用の病棟", 確保料単価設定!C$5,IF(入力!B63="その他", 確保料単価設定!C$5)))))</f>
        <v>0</v>
      </c>
      <c r="D14" s="32" t="str">
        <f>IF(入力!B63="","",IF(入力!D$10="", 0, IF((MIN(入力!E63,入力!D$12)-MAX(入力!D63,入力!D$10))&gt;=0, MIN(入力!E63,入力!D$12)-MAX(入力!D63,入力!D$10)+1, IF((MIN(入力!E63,入力!D$12)-MAX(入力!D63,入力!D$10))&lt;0, 0))))</f>
        <v/>
      </c>
      <c r="E14" s="32" t="e">
        <f t="shared" si="0"/>
        <v>#VALUE!</v>
      </c>
      <c r="F14" s="32" t="e">
        <f t="shared" si="1"/>
        <v>#VALUE!</v>
      </c>
      <c r="G14" s="32" t="str">
        <f>IF(入力!B63="","",IF(入力!D$13="",0,IF(MIN(入力!E63,入力!D$15)-MAX(入力!D63,入力!D$13)&gt;=0,MIN(入力!E63,入力!D$15)-MAX(入力!D63,入力!D$13)+1,IF(MIN(入力!E63,入力!D$15)-MAX(入力!D63,入力!D$13)&lt;0,0))))</f>
        <v/>
      </c>
      <c r="H14" s="32" t="e">
        <f t="shared" si="2"/>
        <v>#VALUE!</v>
      </c>
      <c r="I14" s="32" t="e">
        <f t="shared" si="3"/>
        <v>#VALUE!</v>
      </c>
      <c r="J14" s="32" t="str">
        <f>IF(入力!B63="","",IF(入力!D$16="",0,IF(MIN(入力!E63,入力!D$18)-MAX(入力!D63,入力!D$16)&gt;=0,MIN(入力!E63,入力!D$18)-MAX(入力!D63,入力!D$16)+1,IF(MIN(入力!E63,入力!D$18)-MAX(入力!D63,入力!D$16)&lt;0,0))))</f>
        <v/>
      </c>
      <c r="K14" s="32" t="e">
        <f t="shared" si="4"/>
        <v>#VALUE!</v>
      </c>
      <c r="L14" s="32" t="e">
        <f t="shared" si="5"/>
        <v>#VALUE!</v>
      </c>
      <c r="M14" s="31" t="b">
        <f>IF(入力!B63="ICU", 確保料単価設定!C$6, IF(入力!B63="HCU", 確保料単価設定!C$7,IF(入力!B63="療養病床", 確保料単価設定!C$8,IF(入力!B63="HCUでないが重症・中等症患者用の病棟", 確保料単価設定!C$7,IF(入力!B63="その他", 確保料単価設定!C$8)))))</f>
        <v>0</v>
      </c>
      <c r="N14" s="31" t="e">
        <f>DATEDIF(入力!D63,入力!E63,"d")+1-空床確保料計算!D14-空床確保料計算!G14-空床確保料計算!J14</f>
        <v>#VALUE!</v>
      </c>
      <c r="O14" s="31" t="e">
        <f t="shared" si="6"/>
        <v>#VALUE!</v>
      </c>
      <c r="P14" s="31" t="e">
        <f t="shared" si="7"/>
        <v>#VALUE!</v>
      </c>
      <c r="Q14" s="31">
        <f t="shared" si="8"/>
        <v>0</v>
      </c>
    </row>
    <row r="15" spans="1:17">
      <c r="A15" s="27">
        <v>12</v>
      </c>
      <c r="B15" s="31">
        <f>入力!C64</f>
        <v>0</v>
      </c>
      <c r="C15" s="32" t="b">
        <f>IF(入力!B64="ICU", 確保料単価設定!C$2, IF(入力!B64="HCU", 確保料単価設定!C$3,IF(入力!B64="療養病床", 確保料単価設定!C$4,IF(入力!B64="HCUでないが重症・中等症患者用の病棟", 確保料単価設定!C$5,IF(入力!B64="その他", 確保料単価設定!C$5)))))</f>
        <v>0</v>
      </c>
      <c r="D15" s="32" t="str">
        <f>IF(入力!B64="","",IF(入力!D$10="", 0, IF((MIN(入力!E64,入力!D$12)-MAX(入力!D64,入力!D$10))&gt;=0, MIN(入力!E64,入力!D$12)-MAX(入力!D64,入力!D$10)+1, IF((MIN(入力!E64,入力!D$12)-MAX(入力!D64,入力!D$10))&lt;0, 0))))</f>
        <v/>
      </c>
      <c r="E15" s="32" t="e">
        <f t="shared" si="0"/>
        <v>#VALUE!</v>
      </c>
      <c r="F15" s="32" t="e">
        <f t="shared" si="1"/>
        <v>#VALUE!</v>
      </c>
      <c r="G15" s="32" t="str">
        <f>IF(入力!B64="","",IF(入力!D$13="",0,IF(MIN(入力!E64,入力!D$15)-MAX(入力!D64,入力!D$13)&gt;=0,MIN(入力!E64,入力!D$15)-MAX(入力!D64,入力!D$13)+1,IF(MIN(入力!E64,入力!D$15)-MAX(入力!D64,入力!D$13)&lt;0,0))))</f>
        <v/>
      </c>
      <c r="H15" s="32" t="e">
        <f t="shared" si="2"/>
        <v>#VALUE!</v>
      </c>
      <c r="I15" s="32" t="e">
        <f t="shared" si="3"/>
        <v>#VALUE!</v>
      </c>
      <c r="J15" s="32" t="str">
        <f>IF(入力!B64="","",IF(入力!D$16="",0,IF(MIN(入力!E64,入力!D$18)-MAX(入力!D64,入力!D$16)&gt;=0,MIN(入力!E64,入力!D$18)-MAX(入力!D64,入力!D$16)+1,IF(MIN(入力!E64,入力!D$18)-MAX(入力!D64,入力!D$16)&lt;0,0))))</f>
        <v/>
      </c>
      <c r="K15" s="32" t="e">
        <f t="shared" si="4"/>
        <v>#VALUE!</v>
      </c>
      <c r="L15" s="32" t="e">
        <f t="shared" si="5"/>
        <v>#VALUE!</v>
      </c>
      <c r="M15" s="31" t="b">
        <f>IF(入力!B64="ICU", 確保料単価設定!C$6, IF(入力!B64="HCU", 確保料単価設定!C$7,IF(入力!B64="療養病床", 確保料単価設定!C$8,IF(入力!B64="HCUでないが重症・中等症患者用の病棟", 確保料単価設定!C$7,IF(入力!B64="その他", 確保料単価設定!C$8)))))</f>
        <v>0</v>
      </c>
      <c r="N15" s="31" t="e">
        <f>DATEDIF(入力!D64,入力!E64,"d")+1-空床確保料計算!D15-空床確保料計算!G15-空床確保料計算!J15</f>
        <v>#VALUE!</v>
      </c>
      <c r="O15" s="31" t="e">
        <f t="shared" si="6"/>
        <v>#VALUE!</v>
      </c>
      <c r="P15" s="31" t="e">
        <f t="shared" si="7"/>
        <v>#VALUE!</v>
      </c>
      <c r="Q15" s="31">
        <f t="shared" si="8"/>
        <v>0</v>
      </c>
    </row>
    <row r="16" spans="1:17">
      <c r="A16" s="27">
        <v>13</v>
      </c>
      <c r="B16" s="31">
        <f>入力!C65</f>
        <v>0</v>
      </c>
      <c r="C16" s="32" t="b">
        <f>IF(入力!B65="ICU", 確保料単価設定!C$2, IF(入力!B65="HCU", 確保料単価設定!C$3,IF(入力!B65="療養病床", 確保料単価設定!C$4,IF(入力!B65="HCUでないが重症・中等症患者用の病棟", 確保料単価設定!C$5,IF(入力!B65="その他", 確保料単価設定!C$5)))))</f>
        <v>0</v>
      </c>
      <c r="D16" s="32" t="str">
        <f>IF(入力!B65="","",IF(入力!D$10="", 0, IF((MIN(入力!E65,入力!D$12)-MAX(入力!D65,入力!D$10))&gt;=0, MIN(入力!E65,入力!D$12)-MAX(入力!D65,入力!D$10)+1, IF((MIN(入力!E65,入力!D$12)-MAX(入力!D65,入力!D$10))&lt;0, 0))))</f>
        <v/>
      </c>
      <c r="E16" s="32" t="e">
        <f t="shared" si="0"/>
        <v>#VALUE!</v>
      </c>
      <c r="F16" s="32" t="e">
        <f t="shared" si="1"/>
        <v>#VALUE!</v>
      </c>
      <c r="G16" s="32" t="str">
        <f>IF(入力!B65="","",IF(入力!D$13="",0,IF(MIN(入力!E65,入力!D$15)-MAX(入力!D65,入力!D$13)&gt;=0,MIN(入力!E65,入力!D$15)-MAX(入力!D65,入力!D$13)+1,IF(MIN(入力!E65,入力!D$15)-MAX(入力!D65,入力!D$13)&lt;0,0))))</f>
        <v/>
      </c>
      <c r="H16" s="32" t="e">
        <f t="shared" si="2"/>
        <v>#VALUE!</v>
      </c>
      <c r="I16" s="32" t="e">
        <f t="shared" si="3"/>
        <v>#VALUE!</v>
      </c>
      <c r="J16" s="32" t="str">
        <f>IF(入力!B65="","",IF(入力!D$16="",0,IF(MIN(入力!E65,入力!D$18)-MAX(入力!D65,入力!D$16)&gt;=0,MIN(入力!E65,入力!D$18)-MAX(入力!D65,入力!D$16)+1,IF(MIN(入力!E65,入力!D$18)-MAX(入力!D65,入力!D$16)&lt;0,0))))</f>
        <v/>
      </c>
      <c r="K16" s="32" t="e">
        <f t="shared" si="4"/>
        <v>#VALUE!</v>
      </c>
      <c r="L16" s="32" t="e">
        <f t="shared" si="5"/>
        <v>#VALUE!</v>
      </c>
      <c r="M16" s="31" t="b">
        <f>IF(入力!B65="ICU", 確保料単価設定!C$6, IF(入力!B65="HCU", 確保料単価設定!C$7,IF(入力!B65="療養病床", 確保料単価設定!C$8,IF(入力!B65="HCUでないが重症・中等症患者用の病棟", 確保料単価設定!C$7,IF(入力!B65="その他", 確保料単価設定!C$8)))))</f>
        <v>0</v>
      </c>
      <c r="N16" s="31" t="e">
        <f>DATEDIF(入力!D65,入力!E65,"d")+1-空床確保料計算!D16-空床確保料計算!G16-空床確保料計算!J16</f>
        <v>#VALUE!</v>
      </c>
      <c r="O16" s="31" t="e">
        <f t="shared" si="6"/>
        <v>#VALUE!</v>
      </c>
      <c r="P16" s="31" t="e">
        <f t="shared" si="7"/>
        <v>#VALUE!</v>
      </c>
      <c r="Q16" s="31">
        <f t="shared" si="8"/>
        <v>0</v>
      </c>
    </row>
    <row r="17" spans="1:17">
      <c r="A17" s="27">
        <v>14</v>
      </c>
      <c r="B17" s="31">
        <f>入力!C66</f>
        <v>0</v>
      </c>
      <c r="C17" s="32" t="b">
        <f>IF(入力!B66="ICU", 確保料単価設定!C$2, IF(入力!B66="HCU", 確保料単価設定!C$3,IF(入力!B66="療養病床", 確保料単価設定!C$4,IF(入力!B66="HCUでないが重症・中等症患者用の病棟", 確保料単価設定!C$5,IF(入力!B66="その他", 確保料単価設定!C$5)))))</f>
        <v>0</v>
      </c>
      <c r="D17" s="32" t="str">
        <f>IF(入力!B66="","",IF(入力!D$10="", 0, IF((MIN(入力!E66,入力!D$12)-MAX(入力!D66,入力!D$10))&gt;=0, MIN(入力!E66,入力!D$12)-MAX(入力!D66,入力!D$10)+1, IF((MIN(入力!E66,入力!D$12)-MAX(入力!D66,入力!D$10))&lt;0, 0))))</f>
        <v/>
      </c>
      <c r="E17" s="32" t="e">
        <f t="shared" si="0"/>
        <v>#VALUE!</v>
      </c>
      <c r="F17" s="32" t="e">
        <f t="shared" si="1"/>
        <v>#VALUE!</v>
      </c>
      <c r="G17" s="32" t="str">
        <f>IF(入力!B66="","",IF(入力!D$13="",0,IF(MIN(入力!E66,入力!D$15)-MAX(入力!D66,入力!D$13)&gt;=0,MIN(入力!E66,入力!D$15)-MAX(入力!D66,入力!D$13)+1,IF(MIN(入力!E66,入力!D$15)-MAX(入力!D66,入力!D$13)&lt;0,0))))</f>
        <v/>
      </c>
      <c r="H17" s="32" t="e">
        <f t="shared" si="2"/>
        <v>#VALUE!</v>
      </c>
      <c r="I17" s="32" t="e">
        <f t="shared" si="3"/>
        <v>#VALUE!</v>
      </c>
      <c r="J17" s="32" t="str">
        <f>IF(入力!B66="","",IF(入力!D$16="",0,IF(MIN(入力!E66,入力!D$18)-MAX(入力!D66,入力!D$16)&gt;=0,MIN(入力!E66,入力!D$18)-MAX(入力!D66,入力!D$16)+1,IF(MIN(入力!E66,入力!D$18)-MAX(入力!D66,入力!D$16)&lt;0,0))))</f>
        <v/>
      </c>
      <c r="K17" s="32" t="e">
        <f t="shared" si="4"/>
        <v>#VALUE!</v>
      </c>
      <c r="L17" s="32" t="e">
        <f t="shared" si="5"/>
        <v>#VALUE!</v>
      </c>
      <c r="M17" s="31" t="b">
        <f>IF(入力!B66="ICU", 確保料単価設定!C$6, IF(入力!B66="HCU", 確保料単価設定!C$7,IF(入力!B66="療養病床", 確保料単価設定!C$8,IF(入力!B66="HCUでないが重症・中等症患者用の病棟", 確保料単価設定!C$7,IF(入力!B66="その他", 確保料単価設定!C$8)))))</f>
        <v>0</v>
      </c>
      <c r="N17" s="31" t="e">
        <f>DATEDIF(入力!D66,入力!E66,"d")+1-空床確保料計算!D17-空床確保料計算!G17-空床確保料計算!J17</f>
        <v>#VALUE!</v>
      </c>
      <c r="O17" s="31" t="e">
        <f t="shared" si="6"/>
        <v>#VALUE!</v>
      </c>
      <c r="P17" s="31" t="e">
        <f t="shared" si="7"/>
        <v>#VALUE!</v>
      </c>
      <c r="Q17" s="31">
        <f t="shared" si="8"/>
        <v>0</v>
      </c>
    </row>
    <row r="18" spans="1:17">
      <c r="A18" s="27">
        <v>15</v>
      </c>
      <c r="B18" s="31">
        <f>入力!C67</f>
        <v>0</v>
      </c>
      <c r="C18" s="32" t="b">
        <f>IF(入力!B67="ICU", 確保料単価設定!C$2, IF(入力!B67="HCU", 確保料単価設定!C$3,IF(入力!B67="療養病床", 確保料単価設定!C$4,IF(入力!B67="HCUでないが重症・中等症患者用の病棟", 確保料単価設定!C$5,IF(入力!B67="その他", 確保料単価設定!C$5)))))</f>
        <v>0</v>
      </c>
      <c r="D18" s="32" t="str">
        <f>IF(入力!B67="","",IF(入力!D$10="", 0, IF((MIN(入力!E67,入力!D$12)-MAX(入力!D67,入力!D$10))&gt;=0, MIN(入力!E67,入力!D$12)-MAX(入力!D67,入力!D$10)+1, IF((MIN(入力!E67,入力!D$12)-MAX(入力!D67,入力!D$10))&lt;0, 0))))</f>
        <v/>
      </c>
      <c r="E18" s="32" t="e">
        <f t="shared" si="0"/>
        <v>#VALUE!</v>
      </c>
      <c r="F18" s="32" t="e">
        <f t="shared" si="1"/>
        <v>#VALUE!</v>
      </c>
      <c r="G18" s="32" t="str">
        <f>IF(入力!B67="","",IF(入力!D$13="",0,IF(MIN(入力!E67,入力!D$15)-MAX(入力!D67,入力!D$13)&gt;=0,MIN(入力!E67,入力!D$15)-MAX(入力!D67,入力!D$13)+1,IF(MIN(入力!E67,入力!D$15)-MAX(入力!D67,入力!D$13)&lt;0,0))))</f>
        <v/>
      </c>
      <c r="H18" s="32" t="e">
        <f t="shared" si="2"/>
        <v>#VALUE!</v>
      </c>
      <c r="I18" s="32" t="e">
        <f t="shared" si="3"/>
        <v>#VALUE!</v>
      </c>
      <c r="J18" s="32" t="str">
        <f>IF(入力!B67="","",IF(入力!D$16="",0,IF(MIN(入力!E67,入力!D$18)-MAX(入力!D67,入力!D$16)&gt;=0,MIN(入力!E67,入力!D$18)-MAX(入力!D67,入力!D$16)+1,IF(MIN(入力!E67,入力!D$18)-MAX(入力!D67,入力!D$16)&lt;0,0))))</f>
        <v/>
      </c>
      <c r="K18" s="32" t="e">
        <f t="shared" si="4"/>
        <v>#VALUE!</v>
      </c>
      <c r="L18" s="32" t="e">
        <f t="shared" si="5"/>
        <v>#VALUE!</v>
      </c>
      <c r="M18" s="31" t="b">
        <f>IF(入力!B67="ICU", 確保料単価設定!C$6, IF(入力!B67="HCU", 確保料単価設定!C$7,IF(入力!B67="療養病床", 確保料単価設定!C$8,IF(入力!B67="HCUでないが重症・中等症患者用の病棟", 確保料単価設定!C$7,IF(入力!B67="その他", 確保料単価設定!C$8)))))</f>
        <v>0</v>
      </c>
      <c r="N18" s="31" t="e">
        <f>DATEDIF(入力!D67,入力!E67,"d")+1-空床確保料計算!D18-空床確保料計算!G18-空床確保料計算!J18</f>
        <v>#VALUE!</v>
      </c>
      <c r="O18" s="31" t="e">
        <f t="shared" si="6"/>
        <v>#VALUE!</v>
      </c>
      <c r="P18" s="31" t="e">
        <f t="shared" si="7"/>
        <v>#VALUE!</v>
      </c>
      <c r="Q18" s="31">
        <f t="shared" si="8"/>
        <v>0</v>
      </c>
    </row>
    <row r="19" spans="1:17">
      <c r="A19" s="27">
        <v>16</v>
      </c>
      <c r="B19" s="31">
        <f>入力!C68</f>
        <v>0</v>
      </c>
      <c r="C19" s="32" t="b">
        <f>IF(入力!B68="ICU", 確保料単価設定!C$2, IF(入力!B68="HCU", 確保料単価設定!C$3,IF(入力!B68="療養病床", 確保料単価設定!C$4,IF(入力!B68="HCUでないが重症・中等症患者用の病棟", 確保料単価設定!C$5,IF(入力!B68="その他", 確保料単価設定!C$5)))))</f>
        <v>0</v>
      </c>
      <c r="D19" s="32" t="str">
        <f>IF(入力!B68="","",IF(入力!D$10="", 0, IF((MIN(入力!E68,入力!D$12)-MAX(入力!D68,入力!D$10))&gt;=0, MIN(入力!E68,入力!D$12)-MAX(入力!D68,入力!D$10)+1, IF((MIN(入力!E68,入力!D$12)-MAX(入力!D68,入力!D$10))&lt;0, 0))))</f>
        <v/>
      </c>
      <c r="E19" s="32" t="e">
        <f t="shared" si="0"/>
        <v>#VALUE!</v>
      </c>
      <c r="F19" s="32" t="e">
        <f t="shared" si="1"/>
        <v>#VALUE!</v>
      </c>
      <c r="G19" s="32" t="str">
        <f>IF(入力!B68="","",IF(入力!D$13="",0,IF(MIN(入力!E68,入力!D$15)-MAX(入力!D68,入力!D$13)&gt;=0,MIN(入力!E68,入力!D$15)-MAX(入力!D68,入力!D$13)+1,IF(MIN(入力!E68,入力!D$15)-MAX(入力!D68,入力!D$13)&lt;0,0))))</f>
        <v/>
      </c>
      <c r="H19" s="32" t="e">
        <f t="shared" si="2"/>
        <v>#VALUE!</v>
      </c>
      <c r="I19" s="32" t="e">
        <f t="shared" si="3"/>
        <v>#VALUE!</v>
      </c>
      <c r="J19" s="32" t="str">
        <f>IF(入力!B68="","",IF(入力!D$16="",0,IF(MIN(入力!E68,入力!D$18)-MAX(入力!D68,入力!D$16)&gt;=0,MIN(入力!E68,入力!D$18)-MAX(入力!D68,入力!D$16)+1,IF(MIN(入力!E68,入力!D$18)-MAX(入力!D68,入力!D$16)&lt;0,0))))</f>
        <v/>
      </c>
      <c r="K19" s="32" t="e">
        <f t="shared" si="4"/>
        <v>#VALUE!</v>
      </c>
      <c r="L19" s="32" t="e">
        <f t="shared" si="5"/>
        <v>#VALUE!</v>
      </c>
      <c r="M19" s="31" t="b">
        <f>IF(入力!B68="ICU", 確保料単価設定!C$6, IF(入力!B68="HCU", 確保料単価設定!C$7,IF(入力!B68="療養病床", 確保料単価設定!C$8,IF(入力!B68="HCUでないが重症・中等症患者用の病棟", 確保料単価設定!C$7,IF(入力!B68="その他", 確保料単価設定!C$8)))))</f>
        <v>0</v>
      </c>
      <c r="N19" s="31" t="e">
        <f>DATEDIF(入力!D68,入力!E68,"d")+1-空床確保料計算!D19-空床確保料計算!G19-空床確保料計算!J19</f>
        <v>#VALUE!</v>
      </c>
      <c r="O19" s="31" t="e">
        <f t="shared" si="6"/>
        <v>#VALUE!</v>
      </c>
      <c r="P19" s="31" t="e">
        <f t="shared" si="7"/>
        <v>#VALUE!</v>
      </c>
      <c r="Q19" s="31">
        <f t="shared" si="8"/>
        <v>0</v>
      </c>
    </row>
    <row r="20" spans="1:17">
      <c r="A20" s="27">
        <v>17</v>
      </c>
      <c r="B20" s="31">
        <f>入力!C69</f>
        <v>0</v>
      </c>
      <c r="C20" s="32" t="b">
        <f>IF(入力!B69="ICU", 確保料単価設定!C$2, IF(入力!B69="HCU", 確保料単価設定!C$3,IF(入力!B69="療養病床", 確保料単価設定!C$4,IF(入力!B69="HCUでないが重症・中等症患者用の病棟", 確保料単価設定!C$5,IF(入力!B69="その他", 確保料単価設定!C$5)))))</f>
        <v>0</v>
      </c>
      <c r="D20" s="32" t="str">
        <f>IF(入力!B69="","",IF(入力!D$10="", 0, IF((MIN(入力!E69,入力!D$12)-MAX(入力!D69,入力!D$10))&gt;=0, MIN(入力!E69,入力!D$12)-MAX(入力!D69,入力!D$10)+1, IF((MIN(入力!E69,入力!D$12)-MAX(入力!D69,入力!D$10))&lt;0, 0))))</f>
        <v/>
      </c>
      <c r="E20" s="32" t="e">
        <f t="shared" si="0"/>
        <v>#VALUE!</v>
      </c>
      <c r="F20" s="32" t="e">
        <f t="shared" si="1"/>
        <v>#VALUE!</v>
      </c>
      <c r="G20" s="32" t="str">
        <f>IF(入力!B69="","",IF(入力!D$13="",0,IF(MIN(入力!E69,入力!D$15)-MAX(入力!D69,入力!D$13)&gt;=0,MIN(入力!E69,入力!D$15)-MAX(入力!D69,入力!D$13)+1,IF(MIN(入力!E69,入力!D$15)-MAX(入力!D69,入力!D$13)&lt;0,0))))</f>
        <v/>
      </c>
      <c r="H20" s="32" t="e">
        <f t="shared" si="2"/>
        <v>#VALUE!</v>
      </c>
      <c r="I20" s="32" t="e">
        <f t="shared" si="3"/>
        <v>#VALUE!</v>
      </c>
      <c r="J20" s="32" t="str">
        <f>IF(入力!B69="","",IF(入力!D$16="",0,IF(MIN(入力!E69,入力!D$18)-MAX(入力!D69,入力!D$16)&gt;=0,MIN(入力!E69,入力!D$18)-MAX(入力!D69,入力!D$16)+1,IF(MIN(入力!E69,入力!D$18)-MAX(入力!D69,入力!D$16)&lt;0,0))))</f>
        <v/>
      </c>
      <c r="K20" s="32" t="e">
        <f t="shared" si="4"/>
        <v>#VALUE!</v>
      </c>
      <c r="L20" s="32" t="e">
        <f t="shared" si="5"/>
        <v>#VALUE!</v>
      </c>
      <c r="M20" s="31" t="b">
        <f>IF(入力!B69="ICU", 確保料単価設定!C$6, IF(入力!B69="HCU", 確保料単価設定!C$7,IF(入力!B69="療養病床", 確保料単価設定!C$8,IF(入力!B69="HCUでないが重症・中等症患者用の病棟", 確保料単価設定!C$7,IF(入力!B69="その他", 確保料単価設定!C$8)))))</f>
        <v>0</v>
      </c>
      <c r="N20" s="31" t="e">
        <f>DATEDIF(入力!D69,入力!E69,"d")+1-空床確保料計算!D20-空床確保料計算!G20-空床確保料計算!J20</f>
        <v>#VALUE!</v>
      </c>
      <c r="O20" s="31" t="e">
        <f t="shared" si="6"/>
        <v>#VALUE!</v>
      </c>
      <c r="P20" s="31" t="e">
        <f t="shared" si="7"/>
        <v>#VALUE!</v>
      </c>
      <c r="Q20" s="31">
        <f t="shared" si="8"/>
        <v>0</v>
      </c>
    </row>
    <row r="21" spans="1:17">
      <c r="A21" s="27">
        <v>18</v>
      </c>
      <c r="B21" s="31">
        <f>入力!C70</f>
        <v>0</v>
      </c>
      <c r="C21" s="32" t="b">
        <f>IF(入力!B70="ICU", 確保料単価設定!C$2, IF(入力!B70="HCU", 確保料単価設定!C$3,IF(入力!B70="療養病床", 確保料単価設定!C$4,IF(入力!B70="HCUでないが重症・中等症患者用の病棟", 確保料単価設定!C$5,IF(入力!B70="その他", 確保料単価設定!C$5)))))</f>
        <v>0</v>
      </c>
      <c r="D21" s="32" t="str">
        <f>IF(入力!B70="","",IF(入力!D$10="", 0, IF((MIN(入力!E70,入力!D$12)-MAX(入力!D70,入力!D$10))&gt;=0, MIN(入力!E70,入力!D$12)-MAX(入力!D70,入力!D$10)+1, IF((MIN(入力!E70,入力!D$12)-MAX(入力!D70,入力!D$10))&lt;0, 0))))</f>
        <v/>
      </c>
      <c r="E21" s="32" t="e">
        <f t="shared" si="0"/>
        <v>#VALUE!</v>
      </c>
      <c r="F21" s="32" t="e">
        <f t="shared" si="1"/>
        <v>#VALUE!</v>
      </c>
      <c r="G21" s="32" t="str">
        <f>IF(入力!B70="","",IF(入力!D$13="",0,IF(MIN(入力!E70,入力!D$15)-MAX(入力!D70,入力!D$13)&gt;=0,MIN(入力!E70,入力!D$15)-MAX(入力!D70,入力!D$13)+1,IF(MIN(入力!E70,入力!D$15)-MAX(入力!D70,入力!D$13)&lt;0,0))))</f>
        <v/>
      </c>
      <c r="H21" s="32" t="e">
        <f t="shared" si="2"/>
        <v>#VALUE!</v>
      </c>
      <c r="I21" s="32" t="e">
        <f t="shared" si="3"/>
        <v>#VALUE!</v>
      </c>
      <c r="J21" s="32" t="str">
        <f>IF(入力!B70="","",IF(入力!D$16="",0,IF(MIN(入力!E70,入力!D$18)-MAX(入力!D70,入力!D$16)&gt;=0,MIN(入力!E70,入力!D$18)-MAX(入力!D70,入力!D$16)+1,IF(MIN(入力!E70,入力!D$18)-MAX(入力!D70,入力!D$16)&lt;0,0))))</f>
        <v/>
      </c>
      <c r="K21" s="32" t="e">
        <f t="shared" si="4"/>
        <v>#VALUE!</v>
      </c>
      <c r="L21" s="32" t="e">
        <f t="shared" si="5"/>
        <v>#VALUE!</v>
      </c>
      <c r="M21" s="31" t="b">
        <f>IF(入力!B70="ICU", 確保料単価設定!C$6, IF(入力!B70="HCU", 確保料単価設定!C$7,IF(入力!B70="療養病床", 確保料単価設定!C$8,IF(入力!B70="HCUでないが重症・中等症患者用の病棟", 確保料単価設定!C$7,IF(入力!B70="その他", 確保料単価設定!C$8)))))</f>
        <v>0</v>
      </c>
      <c r="N21" s="31" t="e">
        <f>DATEDIF(入力!D70,入力!E70,"d")+1-空床確保料計算!D21-空床確保料計算!G21-空床確保料計算!J21</f>
        <v>#VALUE!</v>
      </c>
      <c r="O21" s="31" t="e">
        <f t="shared" si="6"/>
        <v>#VALUE!</v>
      </c>
      <c r="P21" s="31" t="e">
        <f t="shared" si="7"/>
        <v>#VALUE!</v>
      </c>
      <c r="Q21" s="31">
        <f t="shared" si="8"/>
        <v>0</v>
      </c>
    </row>
    <row r="22" spans="1:17">
      <c r="A22" s="27">
        <v>19</v>
      </c>
      <c r="B22" s="31">
        <f>入力!C71</f>
        <v>0</v>
      </c>
      <c r="C22" s="32" t="b">
        <f>IF(入力!B71="ICU", 確保料単価設定!C$2, IF(入力!B71="HCU", 確保料単価設定!C$3,IF(入力!B71="療養病床", 確保料単価設定!C$4,IF(入力!B71="HCUでないが重症・中等症患者用の病棟", 確保料単価設定!C$5,IF(入力!B71="その他", 確保料単価設定!C$5)))))</f>
        <v>0</v>
      </c>
      <c r="D22" s="32" t="str">
        <f>IF(入力!B71="","",IF(入力!D$10="", 0, IF((MIN(入力!E71,入力!D$12)-MAX(入力!D71,入力!D$10))&gt;=0, MIN(入力!E71,入力!D$12)-MAX(入力!D71,入力!D$10)+1, IF((MIN(入力!E71,入力!D$12)-MAX(入力!D71,入力!D$10))&lt;0, 0))))</f>
        <v/>
      </c>
      <c r="E22" s="32" t="e">
        <f t="shared" si="0"/>
        <v>#VALUE!</v>
      </c>
      <c r="F22" s="32" t="e">
        <f t="shared" si="1"/>
        <v>#VALUE!</v>
      </c>
      <c r="G22" s="32" t="str">
        <f>IF(入力!B71="","",IF(入力!D$13="",0,IF(MIN(入力!E71,入力!D$15)-MAX(入力!D71,入力!D$13)&gt;=0,MIN(入力!E71,入力!D$15)-MAX(入力!D71,入力!D$13)+1,IF(MIN(入力!E71,入力!D$15)-MAX(入力!D71,入力!D$13)&lt;0,0))))</f>
        <v/>
      </c>
      <c r="H22" s="32" t="e">
        <f t="shared" si="2"/>
        <v>#VALUE!</v>
      </c>
      <c r="I22" s="32" t="e">
        <f t="shared" si="3"/>
        <v>#VALUE!</v>
      </c>
      <c r="J22" s="32" t="str">
        <f>IF(入力!B71="","",IF(入力!D$16="",0,IF(MIN(入力!E71,入力!D$18)-MAX(入力!D71,入力!D$16)&gt;=0,MIN(入力!E71,入力!D$18)-MAX(入力!D71,入力!D$16)+1,IF(MIN(入力!E71,入力!D$18)-MAX(入力!D71,入力!D$16)&lt;0,0))))</f>
        <v/>
      </c>
      <c r="K22" s="32" t="e">
        <f t="shared" si="4"/>
        <v>#VALUE!</v>
      </c>
      <c r="L22" s="32" t="e">
        <f t="shared" si="5"/>
        <v>#VALUE!</v>
      </c>
      <c r="M22" s="31" t="b">
        <f>IF(入力!B71="ICU", 確保料単価設定!C$6, IF(入力!B71="HCU", 確保料単価設定!C$7,IF(入力!B71="療養病床", 確保料単価設定!C$8,IF(入力!B71="HCUでないが重症・中等症患者用の病棟", 確保料単価設定!C$7,IF(入力!B71="その他", 確保料単価設定!C$8)))))</f>
        <v>0</v>
      </c>
      <c r="N22" s="31" t="e">
        <f>DATEDIF(入力!D71,入力!E71,"d")+1-空床確保料計算!D22-空床確保料計算!G22-空床確保料計算!J22</f>
        <v>#VALUE!</v>
      </c>
      <c r="O22" s="31" t="e">
        <f t="shared" si="6"/>
        <v>#VALUE!</v>
      </c>
      <c r="P22" s="31" t="e">
        <f t="shared" si="7"/>
        <v>#VALUE!</v>
      </c>
      <c r="Q22" s="31">
        <f t="shared" si="8"/>
        <v>0</v>
      </c>
    </row>
    <row r="23" spans="1:17">
      <c r="A23" s="27">
        <v>20</v>
      </c>
      <c r="B23" s="31">
        <f>入力!C72</f>
        <v>0</v>
      </c>
      <c r="C23" s="32" t="b">
        <f>IF(入力!B72="ICU", 確保料単価設定!C$2, IF(入力!B72="HCU", 確保料単価設定!C$3,IF(入力!B72="療養病床", 確保料単価設定!C$4,IF(入力!B72="HCUでないが重症・中等症患者用の病棟", 確保料単価設定!C$5,IF(入力!B72="その他", 確保料単価設定!C$5)))))</f>
        <v>0</v>
      </c>
      <c r="D23" s="32" t="str">
        <f>IF(入力!B72="","",IF(入力!D$10="", 0, IF((MIN(入力!E72,入力!D$12)-MAX(入力!D72,入力!D$10))&gt;=0, MIN(入力!E72,入力!D$12)-MAX(入力!D72,入力!D$10)+1, IF((MIN(入力!E72,入力!D$12)-MAX(入力!D72,入力!D$10))&lt;0, 0))))</f>
        <v/>
      </c>
      <c r="E23" s="32" t="e">
        <f t="shared" si="0"/>
        <v>#VALUE!</v>
      </c>
      <c r="F23" s="32" t="e">
        <f t="shared" si="1"/>
        <v>#VALUE!</v>
      </c>
      <c r="G23" s="32" t="str">
        <f>IF(入力!B72="","",IF(入力!D$13="",0,IF(MIN(入力!E72,入力!D$15)-MAX(入力!D72,入力!D$13)&gt;=0,MIN(入力!E72,入力!D$15)-MAX(入力!D72,入力!D$13)+1,IF(MIN(入力!E72,入力!D$15)-MAX(入力!D72,入力!D$13)&lt;0,0))))</f>
        <v/>
      </c>
      <c r="H23" s="32" t="e">
        <f t="shared" si="2"/>
        <v>#VALUE!</v>
      </c>
      <c r="I23" s="32" t="e">
        <f t="shared" si="3"/>
        <v>#VALUE!</v>
      </c>
      <c r="J23" s="32" t="str">
        <f>IF(入力!B72="","",IF(入力!D$16="",0,IF(MIN(入力!E72,入力!D$18)-MAX(入力!D72,入力!D$16)&gt;=0,MIN(入力!E72,入力!D$18)-MAX(入力!D72,入力!D$16)+1,IF(MIN(入力!E72,入力!D$18)-MAX(入力!D72,入力!D$16)&lt;0,0))))</f>
        <v/>
      </c>
      <c r="K23" s="32" t="e">
        <f t="shared" si="4"/>
        <v>#VALUE!</v>
      </c>
      <c r="L23" s="32" t="e">
        <f t="shared" si="5"/>
        <v>#VALUE!</v>
      </c>
      <c r="M23" s="31" t="b">
        <f>IF(入力!B72="ICU", 確保料単価設定!C$6, IF(入力!B72="HCU", 確保料単価設定!C$7,IF(入力!B72="療養病床", 確保料単価設定!C$8,IF(入力!B72="HCUでないが重症・中等症患者用の病棟", 確保料単価設定!C$7,IF(入力!B72="その他", 確保料単価設定!C$8)))))</f>
        <v>0</v>
      </c>
      <c r="N23" s="31" t="e">
        <f>DATEDIF(入力!D72,入力!E72,"d")+1-空床確保料計算!D23-空床確保料計算!G23-空床確保料計算!J23</f>
        <v>#VALUE!</v>
      </c>
      <c r="O23" s="31" t="e">
        <f t="shared" si="6"/>
        <v>#VALUE!</v>
      </c>
      <c r="P23" s="31" t="e">
        <f t="shared" si="7"/>
        <v>#VALUE!</v>
      </c>
      <c r="Q23" s="31">
        <f t="shared" si="8"/>
        <v>0</v>
      </c>
    </row>
    <row r="24" spans="1:17">
      <c r="P24" s="20" t="s">
        <v>44</v>
      </c>
      <c r="Q24" s="33">
        <f>_xlfn.AGGREGATE(9,6,Q4:Q23)</f>
        <v>0</v>
      </c>
    </row>
    <row r="27" spans="1:17">
      <c r="A27" s="20" t="s">
        <v>45</v>
      </c>
    </row>
    <row r="28" spans="1:17">
      <c r="A28" s="27"/>
      <c r="B28" s="27"/>
      <c r="C28" s="27"/>
      <c r="D28" s="57" t="s">
        <v>34</v>
      </c>
      <c r="E28" s="57"/>
      <c r="F28" s="57"/>
      <c r="G28" s="57" t="s">
        <v>37</v>
      </c>
      <c r="H28" s="57"/>
      <c r="I28" s="57"/>
      <c r="J28" s="57" t="s">
        <v>38</v>
      </c>
      <c r="K28" s="57"/>
      <c r="L28" s="57"/>
      <c r="M28" s="57" t="s">
        <v>39</v>
      </c>
      <c r="N28" s="57"/>
      <c r="O28" s="57"/>
      <c r="P28" s="57"/>
      <c r="Q28" s="27"/>
    </row>
    <row r="29" spans="1:17" ht="39" customHeight="1">
      <c r="A29" s="28" t="s">
        <v>8</v>
      </c>
      <c r="B29" s="28" t="s">
        <v>46</v>
      </c>
      <c r="C29" s="29" t="s">
        <v>36</v>
      </c>
      <c r="D29" s="29" t="s">
        <v>7</v>
      </c>
      <c r="E29" s="29" t="s">
        <v>43</v>
      </c>
      <c r="F29" s="29" t="s">
        <v>40</v>
      </c>
      <c r="G29" s="29" t="s">
        <v>7</v>
      </c>
      <c r="H29" s="29" t="s">
        <v>43</v>
      </c>
      <c r="I29" s="29" t="s">
        <v>41</v>
      </c>
      <c r="J29" s="29" t="s">
        <v>7</v>
      </c>
      <c r="K29" s="29" t="s">
        <v>43</v>
      </c>
      <c r="L29" s="29" t="s">
        <v>42</v>
      </c>
      <c r="M29" s="30" t="s">
        <v>2</v>
      </c>
      <c r="N29" s="30" t="s">
        <v>7</v>
      </c>
      <c r="O29" s="29" t="s">
        <v>43</v>
      </c>
      <c r="P29" s="30" t="s">
        <v>3</v>
      </c>
      <c r="Q29" s="30" t="s">
        <v>0</v>
      </c>
    </row>
    <row r="30" spans="1:17">
      <c r="A30" s="27">
        <v>1</v>
      </c>
      <c r="B30" s="31">
        <f>入力!C27</f>
        <v>0</v>
      </c>
      <c r="C30" s="32" t="b">
        <f>IF(入力!B27="ICU", 確保料単価設定!C$2, IF(入力!B27="HCU", 確保料単価設定!C$3,IF(入力!B27="療養病床", 確保料単価設定!C$4,IF(入力!B27="HCUでないが重症・中等症患者用の病棟", 確保料単価設定!C$5,IF(入力!B27="その他", 確保料単価設定!C$5)))))</f>
        <v>0</v>
      </c>
      <c r="D30" s="32" t="str">
        <f>IF(入力!B27="","",IF(入力!D$10="", 0, IF((MIN(入力!E27,入力!D$12)-MAX(入力!D27,入力!D$10))&gt;=0, MIN(入力!E27,入力!D$12)-MAX(入力!D27,入力!D$10)+1, IF((MIN(入力!E27,入力!D$12)-MAX(入力!D27,入力!D$10))&lt;0, 0))))</f>
        <v/>
      </c>
      <c r="E30" s="32" t="e">
        <f>B30*D30-入力!F27</f>
        <v>#VALUE!</v>
      </c>
      <c r="F30" s="32" t="e">
        <f>C30*E30</f>
        <v>#VALUE!</v>
      </c>
      <c r="G30" s="32" t="str">
        <f>IF(入力!B27="","",IF(入力!D$13="", 0, IF((MIN(入力!E27,入力!D$15)-MAX(入力!D27,入力!D$13))&gt;=0, MIN(入力!E27,入力!D$15)-MAX(入力!D27,入力!D$13)+1, IF((MIN(入力!E27,入力!D$15)-MAX(入力!D27,入力!D$13))&lt;0, 0))))</f>
        <v/>
      </c>
      <c r="H30" s="32" t="e">
        <f>B30*G30-入力!G27</f>
        <v>#VALUE!</v>
      </c>
      <c r="I30" s="32" t="e">
        <f>C30*H30</f>
        <v>#VALUE!</v>
      </c>
      <c r="J30" s="32" t="str">
        <f>IF(入力!B27="","",IF(入力!D$16="", 0, IF((MIN(入力!E27,入力!D$18)-MAX(入力!D27,入力!D$16))&gt;=0, MIN(入力!E27,入力!D$18)-MAX(入力!D27,入力!D$16)+1, IF((MIN(入力!E27,入力!D$18)-MAX(入力!D27,入力!D$16))&lt;0, 0))))</f>
        <v/>
      </c>
      <c r="K30" s="32" t="e">
        <f>B30*J30-入力!H27</f>
        <v>#VALUE!</v>
      </c>
      <c r="L30" s="32" t="e">
        <f>C30*K30</f>
        <v>#VALUE!</v>
      </c>
      <c r="M30" s="31" t="b">
        <f>IF(入力!B27="ICU", 確保料単価設定!C$6, IF(入力!B27="HCU", 確保料単価設定!C$7,IF(入力!B27="療養病床", 確保料単価設定!C$8,IF(入力!B27="HCUでないが重症・中等症患者用の病棟", 確保料単価設定!C$7,IF(入力!B27="その他", 確保料単価設定!C$8)))))</f>
        <v>0</v>
      </c>
      <c r="N30" s="31" t="e">
        <f>DATEDIF(入力!D27,入力!E27,"d")+1-空床確保料計算!D30-空床確保料計算!G30-空床確保料計算!J30</f>
        <v>#VALUE!</v>
      </c>
      <c r="O30" s="31" t="e">
        <f>B30*N30-入力!I27</f>
        <v>#VALUE!</v>
      </c>
      <c r="P30" s="31" t="e">
        <f>M30*O30</f>
        <v>#VALUE!</v>
      </c>
      <c r="Q30" s="31">
        <f>_xlfn.AGGREGATE(9,6,F30,I30,L30,P30)</f>
        <v>0</v>
      </c>
    </row>
    <row r="31" spans="1:17">
      <c r="A31" s="27">
        <v>2</v>
      </c>
      <c r="B31" s="31">
        <f>入力!C28</f>
        <v>0</v>
      </c>
      <c r="C31" s="32" t="b">
        <f>IF(入力!B28="ICU", 確保料単価設定!C$2, IF(入力!B28="HCU", 確保料単価設定!C$3,IF(入力!B28="療養病床", 確保料単価設定!C$4,IF(入力!B28="HCUでないが重症・中等症患者用の病棟", 確保料単価設定!C$5,IF(入力!B28="その他", 確保料単価設定!C$5)))))</f>
        <v>0</v>
      </c>
      <c r="D31" s="32" t="str">
        <f>IF(入力!B28="","",IF(入力!D$10="", 0, IF((MIN(入力!E28,入力!D$12)-MAX(入力!D28,入力!D$10))&gt;=0, MIN(入力!E28,入力!D$12)-MAX(入力!D28,入力!D$10)+1, IF((MIN(入力!E28,入力!D$12)-MAX(入力!D28,入力!D$10))&lt;0, 0))))</f>
        <v/>
      </c>
      <c r="E31" s="32" t="e">
        <f>B31*D31-入力!F28</f>
        <v>#VALUE!</v>
      </c>
      <c r="F31" s="32" t="e">
        <f t="shared" ref="F31:F49" si="9">C31*E31</f>
        <v>#VALUE!</v>
      </c>
      <c r="G31" s="32" t="str">
        <f>IF(入力!B28="","",IF(入力!D$13="", 0, IF((MIN(入力!E28,入力!D$15)-MAX(入力!D28,入力!D$13))&gt;=0, MIN(入力!E28,入力!D$15)-MAX(入力!D28,入力!D$13)+1, IF((MIN(入力!E28,入力!D$15)-MAX(入力!D28,入力!D$13))&lt;0, 0))))</f>
        <v/>
      </c>
      <c r="H31" s="32" t="e">
        <f>B31*G31-入力!G28</f>
        <v>#VALUE!</v>
      </c>
      <c r="I31" s="32" t="e">
        <f t="shared" ref="I31:I49" si="10">C31*H31</f>
        <v>#VALUE!</v>
      </c>
      <c r="J31" s="32" t="str">
        <f>IF(入力!B28="","",IF(入力!D$16="", 0, IF((MIN(入力!E28,入力!D$18)-MAX(入力!D28,入力!D$16))&gt;=0, MIN(入力!E28,入力!D$18)-MAX(入力!D28,入力!D$16)+1, IF((MIN(入力!E28,入力!D$18)-MAX(入力!D28,入力!D$16))&lt;0, 0))))</f>
        <v/>
      </c>
      <c r="K31" s="32" t="e">
        <f>B31*J31-入力!H28</f>
        <v>#VALUE!</v>
      </c>
      <c r="L31" s="32" t="e">
        <f t="shared" ref="L31:L49" si="11">C31*K31</f>
        <v>#VALUE!</v>
      </c>
      <c r="M31" s="31" t="b">
        <f>IF(入力!B28="ICU", 確保料単価設定!C$6, IF(入力!B28="HCU", 確保料単価設定!C$7,IF(入力!B28="療養病床", 確保料単価設定!C$8,IF(入力!B28="HCUでないが重症・中等症患者用の病棟", 確保料単価設定!C$7,IF(入力!B28="その他", 確保料単価設定!C$8)))))</f>
        <v>0</v>
      </c>
      <c r="N31" s="31" t="e">
        <f>DATEDIF(入力!D28,入力!E28,"d")+1-空床確保料計算!D31-空床確保料計算!G31-空床確保料計算!J31</f>
        <v>#VALUE!</v>
      </c>
      <c r="O31" s="31" t="e">
        <f>B31*N31-入力!I28</f>
        <v>#VALUE!</v>
      </c>
      <c r="P31" s="31" t="e">
        <f t="shared" ref="P31:P49" si="12">M31*O31</f>
        <v>#VALUE!</v>
      </c>
      <c r="Q31" s="31">
        <f t="shared" ref="Q31:Q49" si="13">_xlfn.AGGREGATE(9,6,F31,I31,L31,P31)</f>
        <v>0</v>
      </c>
    </row>
    <row r="32" spans="1:17">
      <c r="A32" s="27">
        <v>3</v>
      </c>
      <c r="B32" s="31">
        <f>入力!C29</f>
        <v>0</v>
      </c>
      <c r="C32" s="32" t="b">
        <f>IF(入力!B29="ICU", 確保料単価設定!C$2, IF(入力!B29="HCU", 確保料単価設定!C$3,IF(入力!B29="療養病床", 確保料単価設定!C$4,IF(入力!B29="HCUでないが重症・中等症患者用の病棟", 確保料単価設定!C$5,IF(入力!B29="その他", 確保料単価設定!C$5)))))</f>
        <v>0</v>
      </c>
      <c r="D32" s="32" t="str">
        <f>IF(入力!B29="","",IF(入力!D$10="", 0, IF((MIN(入力!E29,入力!D$12)-MAX(入力!D29,入力!D$10))&gt;=0, MIN(入力!E29,入力!D$12)-MAX(入力!D29,入力!D$10)+1, IF((MIN(入力!E29,入力!D$12)-MAX(入力!D29,入力!D$10))&lt;0, 0))))</f>
        <v/>
      </c>
      <c r="E32" s="32" t="e">
        <f>B32*D32-入力!F29</f>
        <v>#VALUE!</v>
      </c>
      <c r="F32" s="32" t="e">
        <f t="shared" si="9"/>
        <v>#VALUE!</v>
      </c>
      <c r="G32" s="32" t="str">
        <f>IF(入力!B29="","",IF(入力!D$13="", 0, IF((MIN(入力!E29,入力!D$15)-MAX(入力!D29,入力!D$13))&gt;=0, MIN(入力!E29,入力!D$15)-MAX(入力!D29,入力!D$13)+1, IF((MIN(入力!E29,入力!D$15)-MAX(入力!D29,入力!D$13))&lt;0, 0))))</f>
        <v/>
      </c>
      <c r="H32" s="32" t="e">
        <f>B32*G32-入力!G29</f>
        <v>#VALUE!</v>
      </c>
      <c r="I32" s="32" t="e">
        <f t="shared" si="10"/>
        <v>#VALUE!</v>
      </c>
      <c r="J32" s="32" t="str">
        <f>IF(入力!B29="","",IF(入力!D$16="", 0, IF((MIN(入力!E29,入力!D$18)-MAX(入力!D29,入力!D$16))&gt;=0, MIN(入力!E29,入力!D$18)-MAX(入力!D29,入力!D$16)+1, IF((MIN(入力!E29,入力!D$18)-MAX(入力!D29,入力!D$16))&lt;0, 0))))</f>
        <v/>
      </c>
      <c r="K32" s="32" t="e">
        <f>B32*J32-入力!H29</f>
        <v>#VALUE!</v>
      </c>
      <c r="L32" s="32" t="e">
        <f t="shared" si="11"/>
        <v>#VALUE!</v>
      </c>
      <c r="M32" s="31" t="b">
        <f>IF(入力!B29="ICU", 確保料単価設定!C$6, IF(入力!B29="HCU", 確保料単価設定!C$7,IF(入力!B29="療養病床", 確保料単価設定!C$8,IF(入力!B29="HCUでないが重症・中等症患者用の病棟", 確保料単価設定!C$7,IF(入力!B29="その他", 確保料単価設定!C$8)))))</f>
        <v>0</v>
      </c>
      <c r="N32" s="31" t="e">
        <f>DATEDIF(入力!D29,入力!E29,"d")+1-空床確保料計算!D32-空床確保料計算!G32-空床確保料計算!J32</f>
        <v>#VALUE!</v>
      </c>
      <c r="O32" s="31" t="e">
        <f>B32*N32-入力!I29</f>
        <v>#VALUE!</v>
      </c>
      <c r="P32" s="31" t="e">
        <f t="shared" si="12"/>
        <v>#VALUE!</v>
      </c>
      <c r="Q32" s="31">
        <f t="shared" si="13"/>
        <v>0</v>
      </c>
    </row>
    <row r="33" spans="1:17">
      <c r="A33" s="27">
        <v>4</v>
      </c>
      <c r="B33" s="31">
        <f>入力!C30</f>
        <v>0</v>
      </c>
      <c r="C33" s="32" t="b">
        <f>IF(入力!B30="ICU", 確保料単価設定!C$2, IF(入力!B30="HCU", 確保料単価設定!C$3,IF(入力!B30="療養病床", 確保料単価設定!C$4,IF(入力!B30="HCUでないが重症・中等症患者用の病棟", 確保料単価設定!C$5,IF(入力!B30="その他", 確保料単価設定!C$5)))))</f>
        <v>0</v>
      </c>
      <c r="D33" s="32" t="str">
        <f>IF(入力!B30="","",IF(入力!D$10="", 0, IF((MIN(入力!E30,入力!D$12)-MAX(入力!D30,入力!D$10))&gt;=0, MIN(入力!E30,入力!D$12)-MAX(入力!D30,入力!D$10)+1, IF((MIN(入力!E30,入力!D$12)-MAX(入力!D30,入力!D$10))&lt;0, 0))))</f>
        <v/>
      </c>
      <c r="E33" s="32" t="e">
        <f>B33*D33-入力!F30</f>
        <v>#VALUE!</v>
      </c>
      <c r="F33" s="32" t="e">
        <f t="shared" si="9"/>
        <v>#VALUE!</v>
      </c>
      <c r="G33" s="32" t="str">
        <f>IF(入力!B30="","",IF(入力!D$13="", 0, IF((MIN(入力!E30,入力!D$15)-MAX(入力!D30,入力!D$13))&gt;=0, MIN(入力!E30,入力!D$15)-MAX(入力!D30,入力!D$13)+1, IF((MIN(入力!E30,入力!D$15)-MAX(入力!D30,入力!D$13))&lt;0, 0))))</f>
        <v/>
      </c>
      <c r="H33" s="32" t="e">
        <f>B33*G33-入力!G30</f>
        <v>#VALUE!</v>
      </c>
      <c r="I33" s="32" t="e">
        <f t="shared" si="10"/>
        <v>#VALUE!</v>
      </c>
      <c r="J33" s="32" t="str">
        <f>IF(入力!B30="","",IF(入力!D$16="", 0, IF((MIN(入力!E30,入力!D$18)-MAX(入力!D30,入力!D$16))&gt;=0, MIN(入力!E30,入力!D$18)-MAX(入力!D30,入力!D$16)+1, IF((MIN(入力!E30,入力!D$18)-MAX(入力!D30,入力!D$16))&lt;0, 0))))</f>
        <v/>
      </c>
      <c r="K33" s="32" t="e">
        <f>B33*J33-入力!H30</f>
        <v>#VALUE!</v>
      </c>
      <c r="L33" s="32" t="e">
        <f t="shared" si="11"/>
        <v>#VALUE!</v>
      </c>
      <c r="M33" s="31" t="b">
        <f>IF(入力!B30="ICU", 確保料単価設定!C$6, IF(入力!B30="HCU", 確保料単価設定!C$7,IF(入力!B30="療養病床", 確保料単価設定!C$8,IF(入力!B30="HCUでないが重症・中等症患者用の病棟", 確保料単価設定!C$7,IF(入力!B30="その他", 確保料単価設定!C$8)))))</f>
        <v>0</v>
      </c>
      <c r="N33" s="31" t="e">
        <f>DATEDIF(入力!D30,入力!E30,"d")+1-空床確保料計算!D33-空床確保料計算!G33-空床確保料計算!J33</f>
        <v>#VALUE!</v>
      </c>
      <c r="O33" s="31" t="e">
        <f>B33*N33-入力!I30</f>
        <v>#VALUE!</v>
      </c>
      <c r="P33" s="31" t="e">
        <f t="shared" si="12"/>
        <v>#VALUE!</v>
      </c>
      <c r="Q33" s="31">
        <f t="shared" si="13"/>
        <v>0</v>
      </c>
    </row>
    <row r="34" spans="1:17">
      <c r="A34" s="27">
        <v>5</v>
      </c>
      <c r="B34" s="31">
        <f>入力!C31</f>
        <v>0</v>
      </c>
      <c r="C34" s="32" t="b">
        <f>IF(入力!B31="ICU", 確保料単価設定!C$2, IF(入力!B31="HCU", 確保料単価設定!C$3,IF(入力!B31="療養病床", 確保料単価設定!C$4,IF(入力!B31="HCUでないが重症・中等症患者用の病棟", 確保料単価設定!C$5,IF(入力!B31="その他", 確保料単価設定!C$5)))))</f>
        <v>0</v>
      </c>
      <c r="D34" s="32" t="str">
        <f>IF(入力!B31="","",IF(入力!D$10="", 0, IF((MIN(入力!E31,入力!D$12)-MAX(入力!D31,入力!D$10))&gt;=0, MIN(入力!E31,入力!D$12)-MAX(入力!D31,入力!D$10)+1, IF((MIN(入力!E31,入力!D$12)-MAX(入力!D31,入力!D$10))&lt;0, 0))))</f>
        <v/>
      </c>
      <c r="E34" s="32" t="e">
        <f>B34*D34-入力!F31</f>
        <v>#VALUE!</v>
      </c>
      <c r="F34" s="32" t="e">
        <f t="shared" si="9"/>
        <v>#VALUE!</v>
      </c>
      <c r="G34" s="32" t="str">
        <f>IF(入力!B31="","",IF(入力!D$13="", 0, IF((MIN(入力!E31,入力!D$15)-MAX(入力!D31,入力!D$13))&gt;=0, MIN(入力!E31,入力!D$15)-MAX(入力!D31,入力!D$13)+1, IF((MIN(入力!E31,入力!D$15)-MAX(入力!D31,入力!D$13))&lt;0, 0))))</f>
        <v/>
      </c>
      <c r="H34" s="32" t="e">
        <f>B34*G34-入力!G31</f>
        <v>#VALUE!</v>
      </c>
      <c r="I34" s="32" t="e">
        <f t="shared" si="10"/>
        <v>#VALUE!</v>
      </c>
      <c r="J34" s="32" t="str">
        <f>IF(入力!B31="","",IF(入力!D$16="", 0, IF((MIN(入力!E31,入力!D$18)-MAX(入力!D31,入力!D$16))&gt;=0, MIN(入力!E31,入力!D$18)-MAX(入力!D31,入力!D$16)+1, IF((MIN(入力!E31,入力!D$18)-MAX(入力!D31,入力!D$16))&lt;0, 0))))</f>
        <v/>
      </c>
      <c r="K34" s="32" t="e">
        <f>B34*J34-入力!H31</f>
        <v>#VALUE!</v>
      </c>
      <c r="L34" s="32" t="e">
        <f t="shared" si="11"/>
        <v>#VALUE!</v>
      </c>
      <c r="M34" s="31" t="b">
        <f>IF(入力!B31="ICU", 確保料単価設定!C$6, IF(入力!B31="HCU", 確保料単価設定!C$7,IF(入力!B31="療養病床", 確保料単価設定!C$8,IF(入力!B31="HCUでないが重症・中等症患者用の病棟", 確保料単価設定!C$7,IF(入力!B31="その他", 確保料単価設定!C$8)))))</f>
        <v>0</v>
      </c>
      <c r="N34" s="31" t="e">
        <f>DATEDIF(入力!D31,入力!E31,"d")+1-空床確保料計算!D34-空床確保料計算!G34-空床確保料計算!J34</f>
        <v>#VALUE!</v>
      </c>
      <c r="O34" s="31" t="e">
        <f>B34*N34-入力!I31</f>
        <v>#VALUE!</v>
      </c>
      <c r="P34" s="31" t="e">
        <f t="shared" si="12"/>
        <v>#VALUE!</v>
      </c>
      <c r="Q34" s="31">
        <f t="shared" si="13"/>
        <v>0</v>
      </c>
    </row>
    <row r="35" spans="1:17">
      <c r="A35" s="27">
        <v>6</v>
      </c>
      <c r="B35" s="31">
        <f>入力!C32</f>
        <v>0</v>
      </c>
      <c r="C35" s="32" t="b">
        <f>IF(入力!B32="ICU", 確保料単価設定!C$2, IF(入力!B32="HCU", 確保料単価設定!C$3,IF(入力!B32="療養病床", 確保料単価設定!C$4,IF(入力!B32="HCUでないが重症・中等症患者用の病棟", 確保料単価設定!C$5,IF(入力!B32="その他", 確保料単価設定!C$5)))))</f>
        <v>0</v>
      </c>
      <c r="D35" s="32" t="str">
        <f>IF(入力!B32="","",IF(入力!D$10="", 0, IF((MIN(入力!E32,入力!D$12)-MAX(入力!D32,入力!D$10))&gt;=0, MIN(入力!E32,入力!D$12)-MAX(入力!D32,入力!D$10)+1, IF((MIN(入力!E32,入力!D$12)-MAX(入力!D32,入力!D$10))&lt;0, 0))))</f>
        <v/>
      </c>
      <c r="E35" s="32" t="e">
        <f>B35*D35-入力!F32</f>
        <v>#VALUE!</v>
      </c>
      <c r="F35" s="32" t="e">
        <f t="shared" si="9"/>
        <v>#VALUE!</v>
      </c>
      <c r="G35" s="32" t="str">
        <f>IF(入力!B32="","",IF(入力!D$13="", 0, IF((MIN(入力!E32,入力!D$15)-MAX(入力!D32,入力!D$13))&gt;=0, MIN(入力!E32,入力!D$15)-MAX(入力!D32,入力!D$13)+1, IF((MIN(入力!E32,入力!D$15)-MAX(入力!D32,入力!D$13))&lt;0, 0))))</f>
        <v/>
      </c>
      <c r="H35" s="32" t="e">
        <f>B35*G35-入力!G32</f>
        <v>#VALUE!</v>
      </c>
      <c r="I35" s="32" t="e">
        <f t="shared" si="10"/>
        <v>#VALUE!</v>
      </c>
      <c r="J35" s="32" t="str">
        <f>IF(入力!B32="","",IF(入力!D$16="", 0, IF((MIN(入力!E32,入力!D$18)-MAX(入力!D32,入力!D$16))&gt;=0, MIN(入力!E32,入力!D$18)-MAX(入力!D32,入力!D$16)+1, IF((MIN(入力!E32,入力!D$18)-MAX(入力!D32,入力!D$16))&lt;0, 0))))</f>
        <v/>
      </c>
      <c r="K35" s="32" t="e">
        <f>B35*J35-入力!H32</f>
        <v>#VALUE!</v>
      </c>
      <c r="L35" s="32" t="e">
        <f t="shared" si="11"/>
        <v>#VALUE!</v>
      </c>
      <c r="M35" s="31" t="b">
        <f>IF(入力!B32="ICU", 確保料単価設定!C$6, IF(入力!B32="HCU", 確保料単価設定!C$7,IF(入力!B32="療養病床", 確保料単価設定!C$8,IF(入力!B32="HCUでないが重症・中等症患者用の病棟", 確保料単価設定!C$7,IF(入力!B32="その他", 確保料単価設定!C$8)))))</f>
        <v>0</v>
      </c>
      <c r="N35" s="31" t="e">
        <f>DATEDIF(入力!D32,入力!E32,"d")+1-空床確保料計算!D35-空床確保料計算!G35-空床確保料計算!J35</f>
        <v>#VALUE!</v>
      </c>
      <c r="O35" s="31" t="e">
        <f>B35*N35-入力!I32</f>
        <v>#VALUE!</v>
      </c>
      <c r="P35" s="31" t="e">
        <f t="shared" si="12"/>
        <v>#VALUE!</v>
      </c>
      <c r="Q35" s="31">
        <f t="shared" si="13"/>
        <v>0</v>
      </c>
    </row>
    <row r="36" spans="1:17">
      <c r="A36" s="27">
        <v>7</v>
      </c>
      <c r="B36" s="31">
        <f>入力!C33</f>
        <v>0</v>
      </c>
      <c r="C36" s="32" t="b">
        <f>IF(入力!B33="ICU", 確保料単価設定!C$2, IF(入力!B33="HCU", 確保料単価設定!C$3,IF(入力!B33="療養病床", 確保料単価設定!C$4,IF(入力!B33="HCUでないが重症・中等症患者用の病棟", 確保料単価設定!C$5,IF(入力!B33="その他", 確保料単価設定!C$5)))))</f>
        <v>0</v>
      </c>
      <c r="D36" s="32" t="str">
        <f>IF(入力!B33="","",IF(入力!D$10="", 0, IF((MIN(入力!E33,入力!D$12)-MAX(入力!D33,入力!D$10))&gt;=0, MIN(入力!E33,入力!D$12)-MAX(入力!D33,入力!D$10)+1, IF((MIN(入力!E33,入力!D$12)-MAX(入力!D33,入力!D$10))&lt;0, 0))))</f>
        <v/>
      </c>
      <c r="E36" s="32" t="e">
        <f>B36*D36-入力!F33</f>
        <v>#VALUE!</v>
      </c>
      <c r="F36" s="32" t="e">
        <f t="shared" si="9"/>
        <v>#VALUE!</v>
      </c>
      <c r="G36" s="32" t="str">
        <f>IF(入力!B33="","",IF(入力!D$13="", 0, IF((MIN(入力!E33,入力!D$15)-MAX(入力!D33,入力!D$13))&gt;=0, MIN(入力!E33,入力!D$15)-MAX(入力!D33,入力!D$13)+1, IF((MIN(入力!E33,入力!D$15)-MAX(入力!D33,入力!D$13))&lt;0, 0))))</f>
        <v/>
      </c>
      <c r="H36" s="32" t="e">
        <f>B36*G36-入力!G33</f>
        <v>#VALUE!</v>
      </c>
      <c r="I36" s="32" t="e">
        <f t="shared" si="10"/>
        <v>#VALUE!</v>
      </c>
      <c r="J36" s="32" t="str">
        <f>IF(入力!B33="","",IF(入力!D$16="", 0, IF((MIN(入力!E33,入力!D$18)-MAX(入力!D33,入力!D$16))&gt;=0, MIN(入力!E33,入力!D$18)-MAX(入力!D33,入力!D$16)+1, IF((MIN(入力!E33,入力!D$18)-MAX(入力!D33,入力!D$16))&lt;0, 0))))</f>
        <v/>
      </c>
      <c r="K36" s="32" t="e">
        <f>B36*J36-入力!H33</f>
        <v>#VALUE!</v>
      </c>
      <c r="L36" s="32" t="e">
        <f t="shared" si="11"/>
        <v>#VALUE!</v>
      </c>
      <c r="M36" s="31" t="b">
        <f>IF(入力!B33="ICU", 確保料単価設定!C$6, IF(入力!B33="HCU", 確保料単価設定!C$7,IF(入力!B33="療養病床", 確保料単価設定!C$8,IF(入力!B33="HCUでないが重症・中等症患者用の病棟", 確保料単価設定!C$7,IF(入力!B33="その他", 確保料単価設定!C$8)))))</f>
        <v>0</v>
      </c>
      <c r="N36" s="31" t="e">
        <f>DATEDIF(入力!D33,入力!E33,"d")+1-空床確保料計算!D36-空床確保料計算!G36-空床確保料計算!J36</f>
        <v>#VALUE!</v>
      </c>
      <c r="O36" s="31" t="e">
        <f>B36*N36-入力!I33</f>
        <v>#VALUE!</v>
      </c>
      <c r="P36" s="31" t="e">
        <f t="shared" si="12"/>
        <v>#VALUE!</v>
      </c>
      <c r="Q36" s="31">
        <f t="shared" si="13"/>
        <v>0</v>
      </c>
    </row>
    <row r="37" spans="1:17">
      <c r="A37" s="27">
        <v>8</v>
      </c>
      <c r="B37" s="31">
        <f>入力!C34</f>
        <v>0</v>
      </c>
      <c r="C37" s="32" t="b">
        <f>IF(入力!B34="ICU", 確保料単価設定!C$2, IF(入力!B34="HCU", 確保料単価設定!C$3,IF(入力!B34="療養病床", 確保料単価設定!C$4,IF(入力!B34="HCUでないが重症・中等症患者用の病棟", 確保料単価設定!C$5,IF(入力!B34="その他", 確保料単価設定!C$5)))))</f>
        <v>0</v>
      </c>
      <c r="D37" s="32" t="str">
        <f>IF(入力!B34="","",IF(入力!D$10="", 0, IF((MIN(入力!E34,入力!D$12)-MAX(入力!D34,入力!D$10))&gt;=0, MIN(入力!E34,入力!D$12)-MAX(入力!D34,入力!D$10)+1, IF((MIN(入力!E34,入力!D$12)-MAX(入力!D34,入力!D$10))&lt;0, 0))))</f>
        <v/>
      </c>
      <c r="E37" s="32" t="e">
        <f>B37*D37-入力!F34</f>
        <v>#VALUE!</v>
      </c>
      <c r="F37" s="32" t="e">
        <f t="shared" si="9"/>
        <v>#VALUE!</v>
      </c>
      <c r="G37" s="32" t="str">
        <f>IF(入力!B34="","",IF(入力!D$13="", 0, IF((MIN(入力!E34,入力!D$15)-MAX(入力!D34,入力!D$13))&gt;=0, MIN(入力!E34,入力!D$15)-MAX(入力!D34,入力!D$13)+1, IF((MIN(入力!E34,入力!D$15)-MAX(入力!D34,入力!D$13))&lt;0, 0))))</f>
        <v/>
      </c>
      <c r="H37" s="32" t="e">
        <f>B37*G37-入力!G34</f>
        <v>#VALUE!</v>
      </c>
      <c r="I37" s="32" t="e">
        <f t="shared" si="10"/>
        <v>#VALUE!</v>
      </c>
      <c r="J37" s="32" t="str">
        <f>IF(入力!B34="","",IF(入力!D$16="", 0, IF((MIN(入力!E34,入力!D$18)-MAX(入力!D34,入力!D$16))&gt;=0, MIN(入力!E34,入力!D$18)-MAX(入力!D34,入力!D$16)+1, IF((MIN(入力!E34,入力!D$18)-MAX(入力!D34,入力!D$16))&lt;0, 0))))</f>
        <v/>
      </c>
      <c r="K37" s="32" t="e">
        <f>B37*J37-入力!H34</f>
        <v>#VALUE!</v>
      </c>
      <c r="L37" s="32" t="e">
        <f t="shared" si="11"/>
        <v>#VALUE!</v>
      </c>
      <c r="M37" s="31" t="b">
        <f>IF(入力!B34="ICU", 確保料単価設定!C$6, IF(入力!B34="HCU", 確保料単価設定!C$7,IF(入力!B34="療養病床", 確保料単価設定!C$8,IF(入力!B34="HCUでないが重症・中等症患者用の病棟", 確保料単価設定!C$7,IF(入力!B34="その他", 確保料単価設定!C$8)))))</f>
        <v>0</v>
      </c>
      <c r="N37" s="31" t="e">
        <f>DATEDIF(入力!D34,入力!E34,"d")+1-空床確保料計算!D37-空床確保料計算!G37-空床確保料計算!J37</f>
        <v>#VALUE!</v>
      </c>
      <c r="O37" s="31" t="e">
        <f>B37*N37-入力!I34</f>
        <v>#VALUE!</v>
      </c>
      <c r="P37" s="31" t="e">
        <f t="shared" si="12"/>
        <v>#VALUE!</v>
      </c>
      <c r="Q37" s="31">
        <f t="shared" si="13"/>
        <v>0</v>
      </c>
    </row>
    <row r="38" spans="1:17">
      <c r="A38" s="27">
        <v>9</v>
      </c>
      <c r="B38" s="31">
        <f>入力!C35</f>
        <v>0</v>
      </c>
      <c r="C38" s="32" t="b">
        <f>IF(入力!B35="ICU", 確保料単価設定!C$2, IF(入力!B35="HCU", 確保料単価設定!C$3,IF(入力!B35="療養病床", 確保料単価設定!C$4,IF(入力!B35="HCUでないが重症・中等症患者用の病棟", 確保料単価設定!C$5,IF(入力!B35="その他", 確保料単価設定!C$5)))))</f>
        <v>0</v>
      </c>
      <c r="D38" s="32" t="str">
        <f>IF(入力!B35="","",IF(入力!D$10="", 0, IF((MIN(入力!E35,入力!D$12)-MAX(入力!D35,入力!D$10))&gt;=0, MIN(入力!E35,入力!D$12)-MAX(入力!D35,入力!D$10)+1, IF((MIN(入力!E35,入力!D$12)-MAX(入力!D35,入力!D$10))&lt;0, 0))))</f>
        <v/>
      </c>
      <c r="E38" s="32" t="e">
        <f>B38*D38-入力!F35</f>
        <v>#VALUE!</v>
      </c>
      <c r="F38" s="32" t="e">
        <f t="shared" si="9"/>
        <v>#VALUE!</v>
      </c>
      <c r="G38" s="32" t="str">
        <f>IF(入力!B35="","",IF(入力!D$13="", 0, IF((MIN(入力!E35,入力!D$15)-MAX(入力!D35,入力!D$13))&gt;=0, MIN(入力!E35,入力!D$15)-MAX(入力!D35,入力!D$13)+1, IF((MIN(入力!E35,入力!D$15)-MAX(入力!D35,入力!D$13))&lt;0, 0))))</f>
        <v/>
      </c>
      <c r="H38" s="32" t="e">
        <f>B38*G38-入力!G35</f>
        <v>#VALUE!</v>
      </c>
      <c r="I38" s="32" t="e">
        <f t="shared" si="10"/>
        <v>#VALUE!</v>
      </c>
      <c r="J38" s="32" t="str">
        <f>IF(入力!B35="","",IF(入力!D$16="", 0, IF((MIN(入力!E35,入力!D$18)-MAX(入力!D35,入力!D$16))&gt;=0, MIN(入力!E35,入力!D$18)-MAX(入力!D35,入力!D$16)+1, IF((MIN(入力!E35,入力!D$18)-MAX(入力!D35,入力!D$16))&lt;0, 0))))</f>
        <v/>
      </c>
      <c r="K38" s="32" t="e">
        <f>B38*J38-入力!H35</f>
        <v>#VALUE!</v>
      </c>
      <c r="L38" s="32" t="e">
        <f t="shared" si="11"/>
        <v>#VALUE!</v>
      </c>
      <c r="M38" s="31" t="b">
        <f>IF(入力!B35="ICU", 確保料単価設定!C$6, IF(入力!B35="HCU", 確保料単価設定!C$7,IF(入力!B35="療養病床", 確保料単価設定!C$8,IF(入力!B35="HCUでないが重症・中等症患者用の病棟", 確保料単価設定!C$7,IF(入力!B35="その他", 確保料単価設定!C$8)))))</f>
        <v>0</v>
      </c>
      <c r="N38" s="31" t="e">
        <f>DATEDIF(入力!D35,入力!E35,"d")+1-空床確保料計算!D38-空床確保料計算!G38-空床確保料計算!J38</f>
        <v>#VALUE!</v>
      </c>
      <c r="O38" s="31" t="e">
        <f>B38*N38-入力!I35</f>
        <v>#VALUE!</v>
      </c>
      <c r="P38" s="31" t="e">
        <f t="shared" si="12"/>
        <v>#VALUE!</v>
      </c>
      <c r="Q38" s="31">
        <f t="shared" si="13"/>
        <v>0</v>
      </c>
    </row>
    <row r="39" spans="1:17">
      <c r="A39" s="27">
        <v>10</v>
      </c>
      <c r="B39" s="31">
        <f>入力!C36</f>
        <v>0</v>
      </c>
      <c r="C39" s="32" t="b">
        <f>IF(入力!B36="ICU", 確保料単価設定!C$2, IF(入力!B36="HCU", 確保料単価設定!C$3,IF(入力!B36="療養病床", 確保料単価設定!C$4,IF(入力!B36="HCUでないが重症・中等症患者用の病棟", 確保料単価設定!C$5,IF(入力!B36="その他", 確保料単価設定!C$5)))))</f>
        <v>0</v>
      </c>
      <c r="D39" s="32" t="str">
        <f>IF(入力!B36="","",IF(入力!D$10="", 0, IF((MIN(入力!E36,入力!D$12)-MAX(入力!D36,入力!D$10))&gt;=0, MIN(入力!E36,入力!D$12)-MAX(入力!D36,入力!D$10)+1, IF((MIN(入力!E36,入力!D$12)-MAX(入力!D36,入力!D$10))&lt;0, 0))))</f>
        <v/>
      </c>
      <c r="E39" s="32" t="e">
        <f>B39*D39-入力!F36</f>
        <v>#VALUE!</v>
      </c>
      <c r="F39" s="32" t="e">
        <f t="shared" si="9"/>
        <v>#VALUE!</v>
      </c>
      <c r="G39" s="32" t="str">
        <f>IF(入力!B36="","",IF(入力!D$13="", 0, IF((MIN(入力!E36,入力!D$15)-MAX(入力!D36,入力!D$13))&gt;=0, MIN(入力!E36,入力!D$15)-MAX(入力!D36,入力!D$13)+1, IF((MIN(入力!E36,入力!D$15)-MAX(入力!D36,入力!D$13))&lt;0, 0))))</f>
        <v/>
      </c>
      <c r="H39" s="32" t="e">
        <f>B39*G39-入力!G36</f>
        <v>#VALUE!</v>
      </c>
      <c r="I39" s="32" t="e">
        <f t="shared" si="10"/>
        <v>#VALUE!</v>
      </c>
      <c r="J39" s="32" t="str">
        <f>IF(入力!B36="","",IF(入力!D$16="", 0, IF((MIN(入力!E36,入力!D$18)-MAX(入力!D36,入力!D$16))&gt;=0, MIN(入力!E36,入力!D$18)-MAX(入力!D36,入力!D$16)+1, IF((MIN(入力!E36,入力!D$18)-MAX(入力!D36,入力!D$16))&lt;0, 0))))</f>
        <v/>
      </c>
      <c r="K39" s="32" t="e">
        <f>B39*J39-入力!H36</f>
        <v>#VALUE!</v>
      </c>
      <c r="L39" s="32" t="e">
        <f t="shared" si="11"/>
        <v>#VALUE!</v>
      </c>
      <c r="M39" s="31" t="b">
        <f>IF(入力!B36="ICU", 確保料単価設定!C$6, IF(入力!B36="HCU", 確保料単価設定!C$7,IF(入力!B36="療養病床", 確保料単価設定!C$8,IF(入力!B36="HCUでないが重症・中等症患者用の病棟", 確保料単価設定!C$7,IF(入力!B36="その他", 確保料単価設定!C$8)))))</f>
        <v>0</v>
      </c>
      <c r="N39" s="31" t="e">
        <f>DATEDIF(入力!D36,入力!E36,"d")+1-空床確保料計算!D39-空床確保料計算!G39-空床確保料計算!J39</f>
        <v>#VALUE!</v>
      </c>
      <c r="O39" s="31" t="e">
        <f>B39*N39-入力!I36</f>
        <v>#VALUE!</v>
      </c>
      <c r="P39" s="31" t="e">
        <f t="shared" si="12"/>
        <v>#VALUE!</v>
      </c>
      <c r="Q39" s="31">
        <f t="shared" si="13"/>
        <v>0</v>
      </c>
    </row>
    <row r="40" spans="1:17">
      <c r="A40" s="27">
        <v>11</v>
      </c>
      <c r="B40" s="31">
        <f>入力!C37</f>
        <v>0</v>
      </c>
      <c r="C40" s="32" t="b">
        <f>IF(入力!B37="ICU", 確保料単価設定!C$2, IF(入力!B37="HCU", 確保料単価設定!C$3,IF(入力!B37="療養病床", 確保料単価設定!C$4,IF(入力!B37="HCUでないが重症・中等症患者用の病棟", 確保料単価設定!C$5,IF(入力!B37="その他", 確保料単価設定!C$5)))))</f>
        <v>0</v>
      </c>
      <c r="D40" s="32" t="str">
        <f>IF(入力!B37="","",IF(入力!D$10="", 0, IF((MIN(入力!E37,入力!D$12)-MAX(入力!D37,入力!D$10))&gt;=0, MIN(入力!E37,入力!D$12)-MAX(入力!D37,入力!D$10)+1, IF((MIN(入力!E37,入力!D$12)-MAX(入力!D37,入力!D$10))&lt;0, 0))))</f>
        <v/>
      </c>
      <c r="E40" s="32" t="e">
        <f>B40*D40-入力!F37</f>
        <v>#VALUE!</v>
      </c>
      <c r="F40" s="32" t="e">
        <f t="shared" si="9"/>
        <v>#VALUE!</v>
      </c>
      <c r="G40" s="32" t="str">
        <f>IF(入力!B37="","",IF(入力!D$13="", 0, IF((MIN(入力!E37,入力!D$15)-MAX(入力!D37,入力!D$13))&gt;=0, MIN(入力!E37,入力!D$15)-MAX(入力!D37,入力!D$13)+1, IF((MIN(入力!E37,入力!D$15)-MAX(入力!D37,入力!D$13))&lt;0, 0))))</f>
        <v/>
      </c>
      <c r="H40" s="32" t="e">
        <f>B40*G40-入力!G37</f>
        <v>#VALUE!</v>
      </c>
      <c r="I40" s="32" t="e">
        <f t="shared" si="10"/>
        <v>#VALUE!</v>
      </c>
      <c r="J40" s="32" t="str">
        <f>IF(入力!B37="","",IF(入力!D$16="", 0, IF((MIN(入力!E37,入力!D$18)-MAX(入力!D37,入力!D$16))&gt;=0, MIN(入力!E37,入力!D$18)-MAX(入力!D37,入力!D$16)+1, IF((MIN(入力!E37,入力!D$18)-MAX(入力!D37,入力!D$16))&lt;0, 0))))</f>
        <v/>
      </c>
      <c r="K40" s="32" t="e">
        <f>B40*J40-入力!H37</f>
        <v>#VALUE!</v>
      </c>
      <c r="L40" s="32" t="e">
        <f t="shared" si="11"/>
        <v>#VALUE!</v>
      </c>
      <c r="M40" s="31" t="b">
        <f>IF(入力!B37="ICU", 確保料単価設定!C$6, IF(入力!B37="HCU", 確保料単価設定!C$7,IF(入力!B37="療養病床", 確保料単価設定!C$8,IF(入力!B37="HCUでないが重症・中等症患者用の病棟", 確保料単価設定!C$7,IF(入力!B37="その他", 確保料単価設定!C$8)))))</f>
        <v>0</v>
      </c>
      <c r="N40" s="31" t="e">
        <f>DATEDIF(入力!D37,入力!E37,"d")+1-空床確保料計算!D40-空床確保料計算!G40-空床確保料計算!J40</f>
        <v>#VALUE!</v>
      </c>
      <c r="O40" s="31" t="e">
        <f>B40*N40-入力!I37</f>
        <v>#VALUE!</v>
      </c>
      <c r="P40" s="31" t="e">
        <f t="shared" si="12"/>
        <v>#VALUE!</v>
      </c>
      <c r="Q40" s="31">
        <f t="shared" si="13"/>
        <v>0</v>
      </c>
    </row>
    <row r="41" spans="1:17">
      <c r="A41" s="27">
        <v>12</v>
      </c>
      <c r="B41" s="31">
        <f>入力!C38</f>
        <v>0</v>
      </c>
      <c r="C41" s="32" t="b">
        <f>IF(入力!B38="ICU", 確保料単価設定!C$2, IF(入力!B38="HCU", 確保料単価設定!C$3,IF(入力!B38="療養病床", 確保料単価設定!C$4,IF(入力!B38="HCUでないが重症・中等症患者用の病棟", 確保料単価設定!C$5,IF(入力!B38="その他", 確保料単価設定!C$5)))))</f>
        <v>0</v>
      </c>
      <c r="D41" s="32" t="str">
        <f>IF(入力!B38="","",IF(入力!D$10="", 0, IF((MIN(入力!E38,入力!D$12)-MAX(入力!D38,入力!D$10))&gt;=0, MIN(入力!E38,入力!D$12)-MAX(入力!D38,入力!D$10)+1, IF((MIN(入力!E38,入力!D$12)-MAX(入力!D38,入力!D$10))&lt;0, 0))))</f>
        <v/>
      </c>
      <c r="E41" s="32" t="e">
        <f>B41*D41-入力!F38</f>
        <v>#VALUE!</v>
      </c>
      <c r="F41" s="32" t="e">
        <f t="shared" si="9"/>
        <v>#VALUE!</v>
      </c>
      <c r="G41" s="32" t="str">
        <f>IF(入力!B38="","",IF(入力!D$13="", 0, IF((MIN(入力!E38,入力!D$15)-MAX(入力!D38,入力!D$13))&gt;=0, MIN(入力!E38,入力!D$15)-MAX(入力!D38,入力!D$13)+1, IF((MIN(入力!E38,入力!D$15)-MAX(入力!D38,入力!D$13))&lt;0, 0))))</f>
        <v/>
      </c>
      <c r="H41" s="32" t="e">
        <f>B41*G41-入力!G38</f>
        <v>#VALUE!</v>
      </c>
      <c r="I41" s="32" t="e">
        <f t="shared" si="10"/>
        <v>#VALUE!</v>
      </c>
      <c r="J41" s="32" t="str">
        <f>IF(入力!B38="","",IF(入力!D$16="", 0, IF((MIN(入力!E38,入力!D$18)-MAX(入力!D38,入力!D$16))&gt;=0, MIN(入力!E38,入力!D$18)-MAX(入力!D38,入力!D$16)+1, IF((MIN(入力!E38,入力!D$18)-MAX(入力!D38,入力!D$16))&lt;0, 0))))</f>
        <v/>
      </c>
      <c r="K41" s="32" t="e">
        <f>B41*J41-入力!H38</f>
        <v>#VALUE!</v>
      </c>
      <c r="L41" s="32" t="e">
        <f t="shared" si="11"/>
        <v>#VALUE!</v>
      </c>
      <c r="M41" s="31" t="b">
        <f>IF(入力!B38="ICU", 確保料単価設定!C$6, IF(入力!B38="HCU", 確保料単価設定!C$7,IF(入力!B38="療養病床", 確保料単価設定!C$8,IF(入力!B38="HCUでないが重症・中等症患者用の病棟", 確保料単価設定!C$7,IF(入力!B38="その他", 確保料単価設定!C$8)))))</f>
        <v>0</v>
      </c>
      <c r="N41" s="31" t="e">
        <f>DATEDIF(入力!D38,入力!E38,"d")+1-空床確保料計算!D41-空床確保料計算!G41-空床確保料計算!J41</f>
        <v>#VALUE!</v>
      </c>
      <c r="O41" s="31" t="e">
        <f>B41*N41-入力!I38</f>
        <v>#VALUE!</v>
      </c>
      <c r="P41" s="31" t="e">
        <f t="shared" si="12"/>
        <v>#VALUE!</v>
      </c>
      <c r="Q41" s="31">
        <f t="shared" si="13"/>
        <v>0</v>
      </c>
    </row>
    <row r="42" spans="1:17">
      <c r="A42" s="27">
        <v>13</v>
      </c>
      <c r="B42" s="31">
        <f>入力!C39</f>
        <v>0</v>
      </c>
      <c r="C42" s="32" t="b">
        <f>IF(入力!B39="ICU", 確保料単価設定!C$2, IF(入力!B39="HCU", 確保料単価設定!C$3,IF(入力!B39="療養病床", 確保料単価設定!C$4,IF(入力!B39="HCUでないが重症・中等症患者用の病棟", 確保料単価設定!C$5,IF(入力!B39="その他", 確保料単価設定!C$5)))))</f>
        <v>0</v>
      </c>
      <c r="D42" s="32" t="str">
        <f>IF(入力!B39="","",IF(入力!D$10="", 0, IF((MIN(入力!E39,入力!D$12)-MAX(入力!D39,入力!D$10))&gt;=0, MIN(入力!E39,入力!D$12)-MAX(入力!D39,入力!D$10)+1, IF((MIN(入力!E39,入力!D$12)-MAX(入力!D39,入力!D$10))&lt;0, 0))))</f>
        <v/>
      </c>
      <c r="E42" s="32" t="e">
        <f>B42*D42-入力!F39</f>
        <v>#VALUE!</v>
      </c>
      <c r="F42" s="32" t="e">
        <f t="shared" si="9"/>
        <v>#VALUE!</v>
      </c>
      <c r="G42" s="32" t="str">
        <f>IF(入力!B39="","",IF(入力!D$13="", 0, IF((MIN(入力!E39,入力!D$15)-MAX(入力!D39,入力!D$13))&gt;=0, MIN(入力!E39,入力!D$15)-MAX(入力!D39,入力!D$13)+1, IF((MIN(入力!E39,入力!D$15)-MAX(入力!D39,入力!D$13))&lt;0, 0))))</f>
        <v/>
      </c>
      <c r="H42" s="32" t="e">
        <f>B42*G42-入力!G39</f>
        <v>#VALUE!</v>
      </c>
      <c r="I42" s="32" t="e">
        <f t="shared" si="10"/>
        <v>#VALUE!</v>
      </c>
      <c r="J42" s="32" t="str">
        <f>IF(入力!B39="","",IF(入力!D$16="", 0, IF((MIN(入力!E39,入力!D$18)-MAX(入力!D39,入力!D$16))&gt;=0, MIN(入力!E39,入力!D$18)-MAX(入力!D39,入力!D$16)+1, IF((MIN(入力!E39,入力!D$18)-MAX(入力!D39,入力!D$16))&lt;0, 0))))</f>
        <v/>
      </c>
      <c r="K42" s="32" t="e">
        <f>B42*J42-入力!H39</f>
        <v>#VALUE!</v>
      </c>
      <c r="L42" s="32" t="e">
        <f t="shared" si="11"/>
        <v>#VALUE!</v>
      </c>
      <c r="M42" s="31" t="b">
        <f>IF(入力!B39="ICU", 確保料単価設定!C$6, IF(入力!B39="HCU", 確保料単価設定!C$7,IF(入力!B39="療養病床", 確保料単価設定!C$8,IF(入力!B39="HCUでないが重症・中等症患者用の病棟", 確保料単価設定!C$7,IF(入力!B39="その他", 確保料単価設定!C$8)))))</f>
        <v>0</v>
      </c>
      <c r="N42" s="31" t="e">
        <f>DATEDIF(入力!D39,入力!E39,"d")+1-空床確保料計算!D42-空床確保料計算!G42-空床確保料計算!J42</f>
        <v>#VALUE!</v>
      </c>
      <c r="O42" s="31" t="e">
        <f>B42*N42-入力!I39</f>
        <v>#VALUE!</v>
      </c>
      <c r="P42" s="31" t="e">
        <f t="shared" si="12"/>
        <v>#VALUE!</v>
      </c>
      <c r="Q42" s="31">
        <f t="shared" si="13"/>
        <v>0</v>
      </c>
    </row>
    <row r="43" spans="1:17">
      <c r="A43" s="27">
        <v>14</v>
      </c>
      <c r="B43" s="31">
        <f>入力!C40</f>
        <v>0</v>
      </c>
      <c r="C43" s="32" t="b">
        <f>IF(入力!B40="ICU", 確保料単価設定!C$2, IF(入力!B40="HCU", 確保料単価設定!C$3,IF(入力!B40="療養病床", 確保料単価設定!C$4,IF(入力!B40="HCUでないが重症・中等症患者用の病棟", 確保料単価設定!C$5,IF(入力!B40="その他", 確保料単価設定!C$5)))))</f>
        <v>0</v>
      </c>
      <c r="D43" s="32" t="str">
        <f>IF(入力!B40="","",IF(入力!D$10="", 0, IF((MIN(入力!E40,入力!D$12)-MAX(入力!D40,入力!D$10))&gt;=0, MIN(入力!E40,入力!D$12)-MAX(入力!D40,入力!D$10)+1, IF((MIN(入力!E40,入力!D$12)-MAX(入力!D40,入力!D$10))&lt;0, 0))))</f>
        <v/>
      </c>
      <c r="E43" s="32" t="e">
        <f>B43*D43-入力!F40</f>
        <v>#VALUE!</v>
      </c>
      <c r="F43" s="32" t="e">
        <f t="shared" si="9"/>
        <v>#VALUE!</v>
      </c>
      <c r="G43" s="32" t="str">
        <f>IF(入力!B40="","",IF(入力!D$13="", 0, IF((MIN(入力!E40,入力!D$15)-MAX(入力!D40,入力!D$13))&gt;=0, MIN(入力!E40,入力!D$15)-MAX(入力!D40,入力!D$13)+1, IF((MIN(入力!E40,入力!D$15)-MAX(入力!D40,入力!D$13))&lt;0, 0))))</f>
        <v/>
      </c>
      <c r="H43" s="32" t="e">
        <f>B43*G43-入力!G40</f>
        <v>#VALUE!</v>
      </c>
      <c r="I43" s="32" t="e">
        <f t="shared" si="10"/>
        <v>#VALUE!</v>
      </c>
      <c r="J43" s="32" t="str">
        <f>IF(入力!B40="","",IF(入力!D$16="", 0, IF((MIN(入力!E40,入力!D$18)-MAX(入力!D40,入力!D$16))&gt;=0, MIN(入力!E40,入力!D$18)-MAX(入力!D40,入力!D$16)+1, IF((MIN(入力!E40,入力!D$18)-MAX(入力!D40,入力!D$16))&lt;0, 0))))</f>
        <v/>
      </c>
      <c r="K43" s="32" t="e">
        <f>B43*J43-入力!H40</f>
        <v>#VALUE!</v>
      </c>
      <c r="L43" s="32" t="e">
        <f t="shared" si="11"/>
        <v>#VALUE!</v>
      </c>
      <c r="M43" s="31" t="b">
        <f>IF(入力!B40="ICU", 確保料単価設定!C$6, IF(入力!B40="HCU", 確保料単価設定!C$7,IF(入力!B40="療養病床", 確保料単価設定!C$8,IF(入力!B40="HCUでないが重症・中等症患者用の病棟", 確保料単価設定!C$7,IF(入力!B40="その他", 確保料単価設定!C$8)))))</f>
        <v>0</v>
      </c>
      <c r="N43" s="31" t="e">
        <f>DATEDIF(入力!D40,入力!E40,"d")+1-空床確保料計算!D43-空床確保料計算!G43-空床確保料計算!J43</f>
        <v>#VALUE!</v>
      </c>
      <c r="O43" s="31" t="e">
        <f>B43*N43-入力!I40</f>
        <v>#VALUE!</v>
      </c>
      <c r="P43" s="31" t="e">
        <f t="shared" si="12"/>
        <v>#VALUE!</v>
      </c>
      <c r="Q43" s="31">
        <f t="shared" si="13"/>
        <v>0</v>
      </c>
    </row>
    <row r="44" spans="1:17">
      <c r="A44" s="27">
        <v>15</v>
      </c>
      <c r="B44" s="31">
        <f>入力!C41</f>
        <v>0</v>
      </c>
      <c r="C44" s="32" t="b">
        <f>IF(入力!B41="ICU", 確保料単価設定!C$2, IF(入力!B41="HCU", 確保料単価設定!C$3,IF(入力!B41="療養病床", 確保料単価設定!C$4,IF(入力!B41="HCUでないが重症・中等症患者用の病棟", 確保料単価設定!C$5,IF(入力!B41="その他", 確保料単価設定!C$5)))))</f>
        <v>0</v>
      </c>
      <c r="D44" s="32" t="str">
        <f>IF(入力!B41="","",IF(入力!D$10="", 0, IF((MIN(入力!E41,入力!D$12)-MAX(入力!D41,入力!D$10))&gt;=0, MIN(入力!E41,入力!D$12)-MAX(入力!D41,入力!D$10)+1, IF((MIN(入力!E41,入力!D$12)-MAX(入力!D41,入力!D$10))&lt;0, 0))))</f>
        <v/>
      </c>
      <c r="E44" s="32" t="e">
        <f>B44*D44-入力!F41</f>
        <v>#VALUE!</v>
      </c>
      <c r="F44" s="32" t="e">
        <f t="shared" si="9"/>
        <v>#VALUE!</v>
      </c>
      <c r="G44" s="32" t="str">
        <f>IF(入力!B41="","",IF(入力!D$13="", 0, IF((MIN(入力!E41,入力!D$15)-MAX(入力!D41,入力!D$13))&gt;=0, MIN(入力!E41,入力!D$15)-MAX(入力!D41,入力!D$13)+1, IF((MIN(入力!E41,入力!D$15)-MAX(入力!D41,入力!D$13))&lt;0, 0))))</f>
        <v/>
      </c>
      <c r="H44" s="32" t="e">
        <f>B44*G44-入力!G41</f>
        <v>#VALUE!</v>
      </c>
      <c r="I44" s="32" t="e">
        <f t="shared" si="10"/>
        <v>#VALUE!</v>
      </c>
      <c r="J44" s="32" t="str">
        <f>IF(入力!B41="","",IF(入力!D$16="", 0, IF((MIN(入力!E41,入力!D$18)-MAX(入力!D41,入力!D$16))&gt;=0, MIN(入力!E41,入力!D$18)-MAX(入力!D41,入力!D$16)+1, IF((MIN(入力!E41,入力!D$18)-MAX(入力!D41,入力!D$16))&lt;0, 0))))</f>
        <v/>
      </c>
      <c r="K44" s="32" t="e">
        <f>B44*J44-入力!H41</f>
        <v>#VALUE!</v>
      </c>
      <c r="L44" s="32" t="e">
        <f t="shared" si="11"/>
        <v>#VALUE!</v>
      </c>
      <c r="M44" s="31" t="b">
        <f>IF(入力!B41="ICU", 確保料単価設定!C$6, IF(入力!B41="HCU", 確保料単価設定!C$7,IF(入力!B41="療養病床", 確保料単価設定!C$8,IF(入力!B41="HCUでないが重症・中等症患者用の病棟", 確保料単価設定!C$7,IF(入力!B41="その他", 確保料単価設定!C$8)))))</f>
        <v>0</v>
      </c>
      <c r="N44" s="31" t="e">
        <f>DATEDIF(入力!D41,入力!E41,"d")+1-空床確保料計算!D44-空床確保料計算!G44-空床確保料計算!J44</f>
        <v>#VALUE!</v>
      </c>
      <c r="O44" s="31" t="e">
        <f>B44*N44-入力!I41</f>
        <v>#VALUE!</v>
      </c>
      <c r="P44" s="31" t="e">
        <f t="shared" si="12"/>
        <v>#VALUE!</v>
      </c>
      <c r="Q44" s="31">
        <f t="shared" si="13"/>
        <v>0</v>
      </c>
    </row>
    <row r="45" spans="1:17">
      <c r="A45" s="27">
        <v>16</v>
      </c>
      <c r="B45" s="31">
        <f>入力!C42</f>
        <v>0</v>
      </c>
      <c r="C45" s="32" t="b">
        <f>IF(入力!B42="ICU", 確保料単価設定!C$2, IF(入力!B42="HCU", 確保料単価設定!C$3,IF(入力!B42="療養病床", 確保料単価設定!C$4,IF(入力!B42="HCUでないが重症・中等症患者用の病棟", 確保料単価設定!C$5,IF(入力!B42="その他", 確保料単価設定!C$5)))))</f>
        <v>0</v>
      </c>
      <c r="D45" s="32" t="str">
        <f>IF(入力!B42="","",IF(入力!D$10="", 0, IF((MIN(入力!E42,入力!D$12)-MAX(入力!D42,入力!D$10))&gt;=0, MIN(入力!E42,入力!D$12)-MAX(入力!D42,入力!D$10)+1, IF((MIN(入力!E42,入力!D$12)-MAX(入力!D42,入力!D$10))&lt;0, 0))))</f>
        <v/>
      </c>
      <c r="E45" s="32" t="e">
        <f>B45*D45-入力!F42</f>
        <v>#VALUE!</v>
      </c>
      <c r="F45" s="32" t="e">
        <f t="shared" si="9"/>
        <v>#VALUE!</v>
      </c>
      <c r="G45" s="32" t="str">
        <f>IF(入力!B42="","",IF(入力!D$13="", 0, IF((MIN(入力!E42,入力!D$15)-MAX(入力!D42,入力!D$13))&gt;=0, MIN(入力!E42,入力!D$15)-MAX(入力!D42,入力!D$13)+1, IF((MIN(入力!E42,入力!D$15)-MAX(入力!D42,入力!D$13))&lt;0, 0))))</f>
        <v/>
      </c>
      <c r="H45" s="32" t="e">
        <f>B45*G45-入力!G42</f>
        <v>#VALUE!</v>
      </c>
      <c r="I45" s="32" t="e">
        <f t="shared" si="10"/>
        <v>#VALUE!</v>
      </c>
      <c r="J45" s="32" t="str">
        <f>IF(入力!B42="","",IF(入力!D$16="", 0, IF((MIN(入力!E42,入力!D$18)-MAX(入力!D42,入力!D$16))&gt;=0, MIN(入力!E42,入力!D$18)-MAX(入力!D42,入力!D$16)+1, IF((MIN(入力!E42,入力!D$18)-MAX(入力!D42,入力!D$16))&lt;0, 0))))</f>
        <v/>
      </c>
      <c r="K45" s="32" t="e">
        <f>B45*J45-入力!H42</f>
        <v>#VALUE!</v>
      </c>
      <c r="L45" s="32" t="e">
        <f t="shared" si="11"/>
        <v>#VALUE!</v>
      </c>
      <c r="M45" s="31" t="b">
        <f>IF(入力!B42="ICU", 確保料単価設定!C$6, IF(入力!B42="HCU", 確保料単価設定!C$7,IF(入力!B42="療養病床", 確保料単価設定!C$8,IF(入力!B42="HCUでないが重症・中等症患者用の病棟", 確保料単価設定!C$7,IF(入力!B42="その他", 確保料単価設定!C$8)))))</f>
        <v>0</v>
      </c>
      <c r="N45" s="31" t="e">
        <f>DATEDIF(入力!D42,入力!E42,"d")+1-空床確保料計算!D45-空床確保料計算!G45-空床確保料計算!J45</f>
        <v>#VALUE!</v>
      </c>
      <c r="O45" s="31" t="e">
        <f>B45*N45-入力!I42</f>
        <v>#VALUE!</v>
      </c>
      <c r="P45" s="31" t="e">
        <f t="shared" si="12"/>
        <v>#VALUE!</v>
      </c>
      <c r="Q45" s="31">
        <f t="shared" si="13"/>
        <v>0</v>
      </c>
    </row>
    <row r="46" spans="1:17">
      <c r="A46" s="27">
        <v>17</v>
      </c>
      <c r="B46" s="31">
        <f>入力!C43</f>
        <v>0</v>
      </c>
      <c r="C46" s="32" t="b">
        <f>IF(入力!B43="ICU", 確保料単価設定!C$2, IF(入力!B43="HCU", 確保料単価設定!C$3,IF(入力!B43="療養病床", 確保料単価設定!C$4,IF(入力!B43="HCUでないが重症・中等症患者用の病棟", 確保料単価設定!C$5,IF(入力!B43="その他", 確保料単価設定!C$5)))))</f>
        <v>0</v>
      </c>
      <c r="D46" s="32" t="str">
        <f>IF(入力!B43="","",IF(入力!D$10="", 0, IF((MIN(入力!E43,入力!D$12)-MAX(入力!D43,入力!D$10))&gt;=0, MIN(入力!E43,入力!D$12)-MAX(入力!D43,入力!D$10)+1, IF((MIN(入力!E43,入力!D$12)-MAX(入力!D43,入力!D$10))&lt;0, 0))))</f>
        <v/>
      </c>
      <c r="E46" s="32" t="e">
        <f>B46*D46-入力!F43</f>
        <v>#VALUE!</v>
      </c>
      <c r="F46" s="32" t="e">
        <f t="shared" si="9"/>
        <v>#VALUE!</v>
      </c>
      <c r="G46" s="32" t="str">
        <f>IF(入力!B43="","",IF(入力!D$13="", 0, IF((MIN(入力!E43,入力!D$15)-MAX(入力!D43,入力!D$13))&gt;=0, MIN(入力!E43,入力!D$15)-MAX(入力!D43,入力!D$13)+1, IF((MIN(入力!E43,入力!D$15)-MAX(入力!D43,入力!D$13))&lt;0, 0))))</f>
        <v/>
      </c>
      <c r="H46" s="32" t="e">
        <f>B46*G46-入力!G43</f>
        <v>#VALUE!</v>
      </c>
      <c r="I46" s="32" t="e">
        <f t="shared" si="10"/>
        <v>#VALUE!</v>
      </c>
      <c r="J46" s="32" t="str">
        <f>IF(入力!B43="","",IF(入力!D$16="", 0, IF((MIN(入力!E43,入力!D$18)-MAX(入力!D43,入力!D$16))&gt;=0, MIN(入力!E43,入力!D$18)-MAX(入力!D43,入力!D$16)+1, IF((MIN(入力!E43,入力!D$18)-MAX(入力!D43,入力!D$16))&lt;0, 0))))</f>
        <v/>
      </c>
      <c r="K46" s="32" t="e">
        <f>B46*J46-入力!H43</f>
        <v>#VALUE!</v>
      </c>
      <c r="L46" s="32" t="e">
        <f t="shared" si="11"/>
        <v>#VALUE!</v>
      </c>
      <c r="M46" s="31" t="b">
        <f>IF(入力!B43="ICU", 確保料単価設定!C$6, IF(入力!B43="HCU", 確保料単価設定!C$7,IF(入力!B43="療養病床", 確保料単価設定!C$8,IF(入力!B43="HCUでないが重症・中等症患者用の病棟", 確保料単価設定!C$7,IF(入力!B43="その他", 確保料単価設定!C$8)))))</f>
        <v>0</v>
      </c>
      <c r="N46" s="31" t="e">
        <f>DATEDIF(入力!D43,入力!E43,"d")+1-空床確保料計算!D46-空床確保料計算!G46-空床確保料計算!J46</f>
        <v>#VALUE!</v>
      </c>
      <c r="O46" s="31" t="e">
        <f>B46*N46-入力!I43</f>
        <v>#VALUE!</v>
      </c>
      <c r="P46" s="31" t="e">
        <f t="shared" si="12"/>
        <v>#VALUE!</v>
      </c>
      <c r="Q46" s="31">
        <f t="shared" si="13"/>
        <v>0</v>
      </c>
    </row>
    <row r="47" spans="1:17">
      <c r="A47" s="27">
        <v>18</v>
      </c>
      <c r="B47" s="31">
        <f>入力!C44</f>
        <v>0</v>
      </c>
      <c r="C47" s="32" t="b">
        <f>IF(入力!B44="ICU", 確保料単価設定!C$2, IF(入力!B44="HCU", 確保料単価設定!C$3,IF(入力!B44="療養病床", 確保料単価設定!C$4,IF(入力!B44="HCUでないが重症・中等症患者用の病棟", 確保料単価設定!C$5,IF(入力!B44="その他", 確保料単価設定!C$5)))))</f>
        <v>0</v>
      </c>
      <c r="D47" s="32" t="str">
        <f>IF(入力!B44="","",IF(入力!D$10="", 0, IF((MIN(入力!E44,入力!D$12)-MAX(入力!D44,入力!D$10))&gt;=0, MIN(入力!E44,入力!D$12)-MAX(入力!D44,入力!D$10)+1, IF((MIN(入力!E44,入力!D$12)-MAX(入力!D44,入力!D$10))&lt;0, 0))))</f>
        <v/>
      </c>
      <c r="E47" s="32" t="e">
        <f>B47*D47-入力!F44</f>
        <v>#VALUE!</v>
      </c>
      <c r="F47" s="32" t="e">
        <f t="shared" si="9"/>
        <v>#VALUE!</v>
      </c>
      <c r="G47" s="32" t="str">
        <f>IF(入力!B44="","",IF(入力!D$13="", 0, IF((MIN(入力!E44,入力!D$15)-MAX(入力!D44,入力!D$13))&gt;=0, MIN(入力!E44,入力!D$15)-MAX(入力!D44,入力!D$13)+1, IF((MIN(入力!E44,入力!D$15)-MAX(入力!D44,入力!D$13))&lt;0, 0))))</f>
        <v/>
      </c>
      <c r="H47" s="32" t="e">
        <f>B47*G47-入力!G44</f>
        <v>#VALUE!</v>
      </c>
      <c r="I47" s="32" t="e">
        <f t="shared" si="10"/>
        <v>#VALUE!</v>
      </c>
      <c r="J47" s="32" t="str">
        <f>IF(入力!B44="","",IF(入力!D$16="", 0, IF((MIN(入力!E44,入力!D$18)-MAX(入力!D44,入力!D$16))&gt;=0, MIN(入力!E44,入力!D$18)-MAX(入力!D44,入力!D$16)+1, IF((MIN(入力!E44,入力!D$18)-MAX(入力!D44,入力!D$16))&lt;0, 0))))</f>
        <v/>
      </c>
      <c r="K47" s="32" t="e">
        <f>B47*J47-入力!H44</f>
        <v>#VALUE!</v>
      </c>
      <c r="L47" s="32" t="e">
        <f t="shared" si="11"/>
        <v>#VALUE!</v>
      </c>
      <c r="M47" s="31" t="b">
        <f>IF(入力!B44="ICU", 確保料単価設定!C$6, IF(入力!B44="HCU", 確保料単価設定!C$7,IF(入力!B44="療養病床", 確保料単価設定!C$8,IF(入力!B44="HCUでないが重症・中等症患者用の病棟", 確保料単価設定!C$7,IF(入力!B44="その他", 確保料単価設定!C$8)))))</f>
        <v>0</v>
      </c>
      <c r="N47" s="31" t="e">
        <f>DATEDIF(入力!D44,入力!E44,"d")+1-空床確保料計算!D47-空床確保料計算!G47-空床確保料計算!J47</f>
        <v>#VALUE!</v>
      </c>
      <c r="O47" s="31" t="e">
        <f>B47*N47-入力!I44</f>
        <v>#VALUE!</v>
      </c>
      <c r="P47" s="31" t="e">
        <f t="shared" si="12"/>
        <v>#VALUE!</v>
      </c>
      <c r="Q47" s="31">
        <f t="shared" si="13"/>
        <v>0</v>
      </c>
    </row>
    <row r="48" spans="1:17">
      <c r="A48" s="27">
        <v>19</v>
      </c>
      <c r="B48" s="31">
        <f>入力!C45</f>
        <v>0</v>
      </c>
      <c r="C48" s="32" t="b">
        <f>IF(入力!B45="ICU", 確保料単価設定!C$2, IF(入力!B45="HCU", 確保料単価設定!C$3,IF(入力!B45="療養病床", 確保料単価設定!C$4,IF(入力!B45="HCUでないが重症・中等症患者用の病棟", 確保料単価設定!C$5,IF(入力!B45="その他", 確保料単価設定!C$5)))))</f>
        <v>0</v>
      </c>
      <c r="D48" s="32" t="str">
        <f>IF(入力!B45="","",IF(入力!D$10="", 0, IF((MIN(入力!E45,入力!D$12)-MAX(入力!D45,入力!D$10))&gt;=0, MIN(入力!E45,入力!D$12)-MAX(入力!D45,入力!D$10)+1, IF((MIN(入力!E45,入力!D$12)-MAX(入力!D45,入力!D$10))&lt;0, 0))))</f>
        <v/>
      </c>
      <c r="E48" s="32" t="e">
        <f>B48*D48-入力!F45</f>
        <v>#VALUE!</v>
      </c>
      <c r="F48" s="32" t="e">
        <f t="shared" si="9"/>
        <v>#VALUE!</v>
      </c>
      <c r="G48" s="32" t="str">
        <f>IF(入力!B45="","",IF(入力!D$13="", 0, IF((MIN(入力!E45,入力!D$15)-MAX(入力!D45,入力!D$13))&gt;=0, MIN(入力!E45,入力!D$15)-MAX(入力!D45,入力!D$13)+1, IF((MIN(入力!E45,入力!D$15)-MAX(入力!D45,入力!D$13))&lt;0, 0))))</f>
        <v/>
      </c>
      <c r="H48" s="32" t="e">
        <f>B48*G48-入力!G45</f>
        <v>#VALUE!</v>
      </c>
      <c r="I48" s="32" t="e">
        <f t="shared" si="10"/>
        <v>#VALUE!</v>
      </c>
      <c r="J48" s="32" t="str">
        <f>IF(入力!B45="","",IF(入力!D$16="", 0, IF((MIN(入力!E45,入力!D$18)-MAX(入力!D45,入力!D$16))&gt;=0, MIN(入力!E45,入力!D$18)-MAX(入力!D45,入力!D$16)+1, IF((MIN(入力!E45,入力!D$18)-MAX(入力!D45,入力!D$16))&lt;0, 0))))</f>
        <v/>
      </c>
      <c r="K48" s="32" t="e">
        <f>B48*J48-入力!H45</f>
        <v>#VALUE!</v>
      </c>
      <c r="L48" s="32" t="e">
        <f t="shared" si="11"/>
        <v>#VALUE!</v>
      </c>
      <c r="M48" s="31" t="b">
        <f>IF(入力!B45="ICU", 確保料単価設定!C$6, IF(入力!B45="HCU", 確保料単価設定!C$7,IF(入力!B45="療養病床", 確保料単価設定!C$8,IF(入力!B45="HCUでないが重症・中等症患者用の病棟", 確保料単価設定!C$7,IF(入力!B45="その他", 確保料単価設定!C$8)))))</f>
        <v>0</v>
      </c>
      <c r="N48" s="31" t="e">
        <f>DATEDIF(入力!D45,入力!E45,"d")+1-空床確保料計算!D48-空床確保料計算!G48-空床確保料計算!J48</f>
        <v>#VALUE!</v>
      </c>
      <c r="O48" s="31" t="e">
        <f>B48*N48-入力!I45</f>
        <v>#VALUE!</v>
      </c>
      <c r="P48" s="31" t="e">
        <f t="shared" si="12"/>
        <v>#VALUE!</v>
      </c>
      <c r="Q48" s="31">
        <f t="shared" si="13"/>
        <v>0</v>
      </c>
    </row>
    <row r="49" spans="1:17">
      <c r="A49" s="27">
        <v>20</v>
      </c>
      <c r="B49" s="31">
        <f>入力!C46</f>
        <v>0</v>
      </c>
      <c r="C49" s="32" t="b">
        <f>IF(入力!B46="ICU", 確保料単価設定!C$2, IF(入力!B46="HCU", 確保料単価設定!C$3,IF(入力!B46="療養病床", 確保料単価設定!C$4,IF(入力!B46="HCUでないが重症・中等症患者用の病棟", 確保料単価設定!C$5,IF(入力!B46="その他", 確保料単価設定!C$5)))))</f>
        <v>0</v>
      </c>
      <c r="D49" s="32" t="str">
        <f>IF(入力!B46="","",IF(入力!D$10="", 0, IF((MIN(入力!E46,入力!D$12)-MAX(入力!D46,入力!D$10))&gt;=0, MIN(入力!E46,入力!D$12)-MAX(入力!D46,入力!D$10)+1, IF((MIN(入力!E46,入力!D$12)-MAX(入力!D46,入力!D$10))&lt;0, 0))))</f>
        <v/>
      </c>
      <c r="E49" s="32" t="e">
        <f>B49*D49-入力!F46</f>
        <v>#VALUE!</v>
      </c>
      <c r="F49" s="32" t="e">
        <f t="shared" si="9"/>
        <v>#VALUE!</v>
      </c>
      <c r="G49" s="32" t="str">
        <f>IF(入力!B46="","",IF(入力!D$13="", 0, IF((MIN(入力!E46,入力!D$15)-MAX(入力!D46,入力!D$13))&gt;=0, MIN(入力!E46,入力!D$15)-MAX(入力!D46,入力!D$13)+1, IF((MIN(入力!E46,入力!D$15)-MAX(入力!D46,入力!D$13))&lt;0, 0))))</f>
        <v/>
      </c>
      <c r="H49" s="32" t="e">
        <f>B49*G49-入力!G46</f>
        <v>#VALUE!</v>
      </c>
      <c r="I49" s="32" t="e">
        <f t="shared" si="10"/>
        <v>#VALUE!</v>
      </c>
      <c r="J49" s="32" t="str">
        <f>IF(入力!B46="","",IF(入力!D$16="", 0, IF((MIN(入力!E46,入力!D$18)-MAX(入力!D46,入力!D$16))&gt;=0, MIN(入力!E46,入力!D$18)-MAX(入力!D46,入力!D$16)+1, IF((MIN(入力!E46,入力!D$18)-MAX(入力!D46,入力!D$16))&lt;0, 0))))</f>
        <v/>
      </c>
      <c r="K49" s="32" t="e">
        <f>B49*J49-入力!H46</f>
        <v>#VALUE!</v>
      </c>
      <c r="L49" s="32" t="e">
        <f t="shared" si="11"/>
        <v>#VALUE!</v>
      </c>
      <c r="M49" s="31" t="b">
        <f>IF(入力!B46="ICU", 確保料単価設定!C$6, IF(入力!B46="HCU", 確保料単価設定!C$7,IF(入力!B46="療養病床", 確保料単価設定!C$8,IF(入力!B46="HCUでないが重症・中等症患者用の病棟", 確保料単価設定!C$7,IF(入力!B46="その他", 確保料単価設定!C$8)))))</f>
        <v>0</v>
      </c>
      <c r="N49" s="31" t="e">
        <f>DATEDIF(入力!D46,入力!E46,"d")+1-空床確保料計算!D49-空床確保料計算!G49-空床確保料計算!J49</f>
        <v>#VALUE!</v>
      </c>
      <c r="O49" s="31" t="e">
        <f>B49*N49-入力!I46</f>
        <v>#VALUE!</v>
      </c>
      <c r="P49" s="31" t="e">
        <f t="shared" si="12"/>
        <v>#VALUE!</v>
      </c>
      <c r="Q49" s="31">
        <f t="shared" si="13"/>
        <v>0</v>
      </c>
    </row>
    <row r="50" spans="1:17">
      <c r="P50" s="20" t="s">
        <v>44</v>
      </c>
      <c r="Q50" s="33">
        <f>_xlfn.AGGREGATE(9,6,Q30:Q49)</f>
        <v>0</v>
      </c>
    </row>
    <row r="52" spans="1:17">
      <c r="P52" s="20" t="s">
        <v>47</v>
      </c>
      <c r="Q52" s="34">
        <f>Q24+Q50</f>
        <v>0</v>
      </c>
    </row>
  </sheetData>
  <mergeCells count="8">
    <mergeCell ref="D2:F2"/>
    <mergeCell ref="G2:I2"/>
    <mergeCell ref="J2:L2"/>
    <mergeCell ref="M2:P2"/>
    <mergeCell ref="D28:F28"/>
    <mergeCell ref="G28:I28"/>
    <mergeCell ref="J28:L28"/>
    <mergeCell ref="M28:P28"/>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vt:lpstr>
      <vt:lpstr>結果出力</vt:lpstr>
      <vt:lpstr>入力例</vt:lpstr>
      <vt:lpstr>確保料単価設定</vt:lpstr>
      <vt:lpstr>空床確保料計算</vt:lpstr>
      <vt:lpstr>結果出力!Print_Area</vt:lpstr>
      <vt:lpstr>入力!Print_Area</vt:lpstr>
      <vt:lpstr>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高宮 裕介(takamiya-yusuke)</dc:creator>
  <cp:lastModifiedBy>C1NT</cp:lastModifiedBy>
  <cp:lastPrinted>2020-07-01T09:19:25Z</cp:lastPrinted>
  <dcterms:created xsi:type="dcterms:W3CDTF">2020-06-22T05:24:16Z</dcterms:created>
  <dcterms:modified xsi:type="dcterms:W3CDTF">2020-07-02T05:01:28Z</dcterms:modified>
</cp:coreProperties>
</file>